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9855" activeTab="1"/>
  </bookViews>
  <sheets>
    <sheet name="ZUŠ A. Dvořáka" sheetId="1" r:id="rId1"/>
    <sheet name="ZUŠ nám. TG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<sst xmlns="http://schemas.openxmlformats.org/spreadsheetml/2006/main" count="294" uniqueCount="105">
  <si>
    <t>N Á K L A D Y</t>
  </si>
  <si>
    <t>( v Kč)</t>
  </si>
  <si>
    <t>Č.účtu/ukazatel</t>
  </si>
  <si>
    <t>Rozpočet</t>
  </si>
  <si>
    <t>Rozp.upr.</t>
  </si>
  <si>
    <t xml:space="preserve">                   Skutečnost k 30.6.</t>
  </si>
  <si>
    <t>%čerp</t>
  </si>
  <si>
    <t xml:space="preserve">                   Skutečnost k 30.9.</t>
  </si>
  <si>
    <t xml:space="preserve">                   Skutečnost k 31.12.</t>
  </si>
  <si>
    <t>schválený</t>
  </si>
  <si>
    <t>k 30.6.</t>
  </si>
  <si>
    <t>Hl. Č</t>
  </si>
  <si>
    <t>DČ</t>
  </si>
  <si>
    <t>RU</t>
  </si>
  <si>
    <t>k 30.9.</t>
  </si>
  <si>
    <t>k 31.12.</t>
  </si>
  <si>
    <t>501 spotřeba - materiál</t>
  </si>
  <si>
    <t>502 spotřeba - el. energie</t>
  </si>
  <si>
    <t>502 spotřeba - plyn</t>
  </si>
  <si>
    <t xml:space="preserve"> </t>
  </si>
  <si>
    <t>502 spotřeba - voda</t>
  </si>
  <si>
    <t>502 spotřeba - teplo, TUV</t>
  </si>
  <si>
    <t>503 spotř. ost.neskl. ….</t>
  </si>
  <si>
    <t>504 prodané zboží</t>
  </si>
  <si>
    <t xml:space="preserve">511 opr. a údržba </t>
  </si>
  <si>
    <t>512 cestovné</t>
  </si>
  <si>
    <t>513 náklady na repre</t>
  </si>
  <si>
    <t>518 ostatní služby</t>
  </si>
  <si>
    <t>521-528 nákl. na zaměst.</t>
  </si>
  <si>
    <t>531,532,538,591,595 daně</t>
  </si>
  <si>
    <t>541 smluvní pokuty …</t>
  </si>
  <si>
    <t>542 ost. pokuty a penále</t>
  </si>
  <si>
    <t>543 dary</t>
  </si>
  <si>
    <t>563 kursové ztráty</t>
  </si>
  <si>
    <t>547 manka a škody</t>
  </si>
  <si>
    <t>549 jiné ost. náklady</t>
  </si>
  <si>
    <t>551 odpisy dlouh.maj.</t>
  </si>
  <si>
    <t>552,553 zůst.cena prod.m</t>
  </si>
  <si>
    <t>554 prodané poz.</t>
  </si>
  <si>
    <t>555 tvorba zák. rezerv</t>
  </si>
  <si>
    <t>556 tvorba zák.opr. …</t>
  </si>
  <si>
    <t>557 odpis pohledávky</t>
  </si>
  <si>
    <t>562 úroky</t>
  </si>
  <si>
    <t>569 ostatní fin. náklady</t>
  </si>
  <si>
    <t>náklady celkem</t>
  </si>
  <si>
    <t xml:space="preserve">Hospodaření s fondy a jměním </t>
  </si>
  <si>
    <t>401 - jmění účetní jedn.</t>
  </si>
  <si>
    <t>411 - fond odměn</t>
  </si>
  <si>
    <t>412 - FKSP</t>
  </si>
  <si>
    <t>413 - rez.fond ze zlep.HV</t>
  </si>
  <si>
    <t>414 - rez.fond z ost.titulů</t>
  </si>
  <si>
    <t>416 - fond repod. majetku</t>
  </si>
  <si>
    <t>V Ý N O S Y</t>
  </si>
  <si>
    <t>601 výnosy za vl.výrobky</t>
  </si>
  <si>
    <t>602 výnosy z prodeje služ</t>
  </si>
  <si>
    <t>603 výnosy z pronájmu</t>
  </si>
  <si>
    <t>604 výnosy z prod.zboží</t>
  </si>
  <si>
    <t>611,612,613,614 zm.st. zás.</t>
  </si>
  <si>
    <t>621 aktivace materiál.</t>
  </si>
  <si>
    <t>622 aktivace vnitro. …</t>
  </si>
  <si>
    <t>623 aktiv. dl. neh.maj.</t>
  </si>
  <si>
    <t>624 aktiv. dl. hmot.maj.</t>
  </si>
  <si>
    <t>641 sml.pokuty a úroky</t>
  </si>
  <si>
    <t>642 ost. pokuty a penále</t>
  </si>
  <si>
    <t>643 výn. z odep. pohl</t>
  </si>
  <si>
    <t>644 výnosy z prod. mat.</t>
  </si>
  <si>
    <t>645 výn. z prodeje DNM</t>
  </si>
  <si>
    <t>646 výn. z prodeje DHM</t>
  </si>
  <si>
    <t>648 čerpání fondů</t>
  </si>
  <si>
    <t>649 jiné ost. výnosy</t>
  </si>
  <si>
    <t>662 úroky</t>
  </si>
  <si>
    <t>663 kursové zisky</t>
  </si>
  <si>
    <t>665 výnosy z dl. fin. …</t>
  </si>
  <si>
    <t>669 ost.fin.výnosy</t>
  </si>
  <si>
    <t>vlastní výnosy celkem</t>
  </si>
  <si>
    <t>671 dotace stát.rozpočet</t>
  </si>
  <si>
    <t>672 dotace - MÚ provoz</t>
  </si>
  <si>
    <r>
      <t xml:space="preserve">        </t>
    </r>
    <r>
      <rPr>
        <sz val="9"/>
        <rFont val="Arial"/>
        <family val="2"/>
      </rPr>
      <t>dotace - MÚ účelové</t>
    </r>
  </si>
  <si>
    <t xml:space="preserve">        dotace - kraj</t>
  </si>
  <si>
    <t>673 dotace státních fondů</t>
  </si>
  <si>
    <t>674 dotace Úřad práce</t>
  </si>
  <si>
    <r>
      <t xml:space="preserve">    </t>
    </r>
    <r>
      <rPr>
        <sz val="9"/>
        <rFont val="Arial"/>
        <family val="2"/>
      </rPr>
      <t xml:space="preserve">    dotace - ostatní</t>
    </r>
  </si>
  <si>
    <t>dotace celkem</t>
  </si>
  <si>
    <t>výnosy celkem</t>
  </si>
  <si>
    <t>hospodářský výsledek</t>
  </si>
  <si>
    <t>Stav pohledávek a závazků</t>
  </si>
  <si>
    <t>pohledávky do splatnosti</t>
  </si>
  <si>
    <t>pohedávky po splatnosti</t>
  </si>
  <si>
    <t>závazky do splatnosti</t>
  </si>
  <si>
    <t>závazky po splatnosti</t>
  </si>
  <si>
    <t>% čerp</t>
  </si>
  <si>
    <t>RS</t>
  </si>
  <si>
    <t>celkový hosp. výsledek</t>
  </si>
  <si>
    <t>Základní umělecká škola Antonína Dvořáka, Příbram III, Jungmannova 351</t>
  </si>
  <si>
    <t>Základní umělecká škola, Příbram I, nám. T.G. Masaryka 155</t>
  </si>
  <si>
    <t>416 - fond reprod. majetku</t>
  </si>
  <si>
    <t>1) ZUŠ v průběhu roku uskutečnila někollik větších oprav - oprava toalet dívek, oprava vstupu do školy,</t>
  </si>
  <si>
    <t>vytrhání pařezů po vykácených břízách, llikvidace betonového nájezdu k vedlejšímu vchodu (již je zazděn),</t>
  </si>
  <si>
    <t xml:space="preserve">oprava schodů vedoucích ke škole a zhotoveno zábradlí. Na všechny tyto akce byla z fondu reprodukce </t>
  </si>
  <si>
    <t>majetku použita pouze částka ve výši 38 651,40 Kč, ostatní náklady byly pokryty ze školného.</t>
  </si>
  <si>
    <t>2) Jako doplňkovou činnost ZUŠ pronajímá sál pro cvičení aerobiku.</t>
  </si>
  <si>
    <t>1) V průběhu prázdnin bylo provedeno odhlučnění učeben a úpravy podlah, čímž se výrazně zefektivnila výuka</t>
  </si>
  <si>
    <t>hudebního oboru.</t>
  </si>
  <si>
    <t>2) Po roční pauze se konal "Cyklus vzdělávacích seminářů v uměleckých oborech" a kytarový koncert</t>
  </si>
  <si>
    <t>Patrika Vacíka".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</si>
</sst>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_K_č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4" fontId="4" fillId="0" borderId="26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4" fontId="4" fillId="0" borderId="28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Border="1" applyAlignment="1">
      <alignment horizontal="right"/>
    </xf>
    <xf numFmtId="4" fontId="7" fillId="0" borderId="17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4" fillId="0" borderId="28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45" fillId="0" borderId="0" xfId="0" applyNumberFormat="1" applyFont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 horizontal="left"/>
    </xf>
    <xf numFmtId="4" fontId="7" fillId="0" borderId="17" xfId="0" applyNumberFormat="1" applyFont="1" applyFill="1" applyBorder="1" applyAlignment="1">
      <alignment horizontal="left"/>
    </xf>
    <xf numFmtId="4" fontId="7" fillId="0" borderId="21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6" fillId="0" borderId="16" xfId="0" applyNumberFormat="1" applyFont="1" applyBorder="1" applyAlignment="1">
      <alignment horizontal="left"/>
    </xf>
    <xf numFmtId="4" fontId="30" fillId="0" borderId="32" xfId="0" applyNumberFormat="1" applyFont="1" applyBorder="1" applyAlignment="1">
      <alignment horizontal="right"/>
    </xf>
    <xf numFmtId="4" fontId="26" fillId="0" borderId="35" xfId="0" applyNumberFormat="1" applyFont="1" applyBorder="1" applyAlignment="1">
      <alignment horizontal="right"/>
    </xf>
    <xf numFmtId="4" fontId="26" fillId="0" borderId="16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left"/>
    </xf>
    <xf numFmtId="4" fontId="46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4" fontId="47" fillId="0" borderId="0" xfId="0" applyNumberFormat="1" applyFont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42" xfId="0" applyFont="1" applyBorder="1" applyAlignment="1">
      <alignment horizontal="right"/>
    </xf>
    <xf numFmtId="0" fontId="0" fillId="0" borderId="27" xfId="0" applyBorder="1" applyAlignment="1">
      <alignment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Fill="1" applyBorder="1" applyAlignment="1">
      <alignment/>
    </xf>
    <xf numFmtId="0" fontId="6" fillId="0" borderId="31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36" xfId="0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2" fontId="6" fillId="0" borderId="19" xfId="0" applyNumberFormat="1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4" fontId="0" fillId="0" borderId="51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26" fillId="0" borderId="35" xfId="0" applyNumberFormat="1" applyFont="1" applyBorder="1" applyAlignment="1">
      <alignment/>
    </xf>
    <xf numFmtId="4" fontId="26" fillId="0" borderId="16" xfId="0" applyNumberFormat="1" applyFont="1" applyBorder="1" applyAlignment="1">
      <alignment/>
    </xf>
    <xf numFmtId="4" fontId="0" fillId="0" borderId="52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46" fillId="0" borderId="0" xfId="0" applyNumberFormat="1" applyFont="1" applyAlignment="1">
      <alignment/>
    </xf>
    <xf numFmtId="4" fontId="4" fillId="0" borderId="53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2" fillId="0" borderId="5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51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57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2" fillId="0" borderId="52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2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PageLayoutView="0" workbookViewId="0" topLeftCell="A73">
      <selection activeCell="G95" sqref="G95"/>
    </sheetView>
  </sheetViews>
  <sheetFormatPr defaultColWidth="9.140625" defaultRowHeight="15.75" customHeight="1"/>
  <cols>
    <col min="1" max="1" width="22.421875" style="2" customWidth="1"/>
    <col min="2" max="2" width="13.7109375" style="2" customWidth="1"/>
    <col min="3" max="3" width="13.421875" style="2" customWidth="1"/>
    <col min="4" max="5" width="12.7109375" style="3" customWidth="1"/>
    <col min="6" max="6" width="6.421875" style="2" customWidth="1"/>
    <col min="7" max="7" width="13.421875" style="2" customWidth="1"/>
    <col min="8" max="9" width="12.7109375" style="3" customWidth="1"/>
    <col min="10" max="10" width="6.421875" style="2" customWidth="1"/>
    <col min="11" max="11" width="13.7109375" style="2" customWidth="1"/>
    <col min="12" max="12" width="12.7109375" style="3" customWidth="1"/>
    <col min="13" max="13" width="10.421875" style="3" customWidth="1"/>
    <col min="14" max="14" width="6.421875" style="2" customWidth="1"/>
    <col min="15" max="15" width="7.00390625" style="0" bestFit="1" customWidth="1"/>
    <col min="16" max="16384" width="9.140625" style="2" customWidth="1"/>
  </cols>
  <sheetData>
    <row r="1" spans="1:8" ht="15.75" customHeight="1">
      <c r="A1" s="1"/>
      <c r="H1" s="76" t="s">
        <v>93</v>
      </c>
    </row>
    <row r="2" spans="1:14" ht="15.75" customHeight="1" thickBot="1">
      <c r="A2" s="4" t="s">
        <v>0</v>
      </c>
      <c r="B2" s="4" t="s">
        <v>1</v>
      </c>
      <c r="C2" s="4"/>
      <c r="F2" s="4"/>
      <c r="G2" s="4"/>
      <c r="J2" s="4"/>
      <c r="K2" s="4"/>
      <c r="N2" s="4"/>
    </row>
    <row r="3" spans="1:15" ht="15.75" customHeight="1">
      <c r="A3" s="80" t="s">
        <v>2</v>
      </c>
      <c r="B3" s="17" t="s">
        <v>3</v>
      </c>
      <c r="C3" s="19" t="s">
        <v>4</v>
      </c>
      <c r="D3" s="81" t="s">
        <v>5</v>
      </c>
      <c r="E3" s="82"/>
      <c r="F3" s="83" t="s">
        <v>6</v>
      </c>
      <c r="G3" s="18" t="s">
        <v>4</v>
      </c>
      <c r="H3" s="81" t="s">
        <v>7</v>
      </c>
      <c r="I3" s="82"/>
      <c r="J3" s="83" t="s">
        <v>6</v>
      </c>
      <c r="K3" s="78" t="s">
        <v>4</v>
      </c>
      <c r="L3" s="81" t="s">
        <v>8</v>
      </c>
      <c r="M3" s="82"/>
      <c r="N3" s="83" t="s">
        <v>6</v>
      </c>
      <c r="O3" s="44" t="s">
        <v>90</v>
      </c>
    </row>
    <row r="4" spans="1:15" ht="15.75" customHeight="1" thickBot="1">
      <c r="A4" s="84"/>
      <c r="B4" s="21" t="s">
        <v>9</v>
      </c>
      <c r="C4" s="23" t="s">
        <v>10</v>
      </c>
      <c r="D4" s="85" t="s">
        <v>11</v>
      </c>
      <c r="E4" s="85" t="s">
        <v>12</v>
      </c>
      <c r="F4" s="86" t="s">
        <v>13</v>
      </c>
      <c r="G4" s="22" t="s">
        <v>14</v>
      </c>
      <c r="H4" s="85" t="s">
        <v>11</v>
      </c>
      <c r="I4" s="85" t="s">
        <v>12</v>
      </c>
      <c r="J4" s="86" t="s">
        <v>13</v>
      </c>
      <c r="K4" s="79" t="s">
        <v>15</v>
      </c>
      <c r="L4" s="85" t="s">
        <v>11</v>
      </c>
      <c r="M4" s="85" t="s">
        <v>12</v>
      </c>
      <c r="N4" s="86" t="s">
        <v>13</v>
      </c>
      <c r="O4" s="45" t="s">
        <v>91</v>
      </c>
    </row>
    <row r="5" spans="1:15" ht="15.75" customHeight="1">
      <c r="A5" s="87" t="s">
        <v>16</v>
      </c>
      <c r="B5" s="51">
        <v>250000</v>
      </c>
      <c r="C5" s="144">
        <v>244955</v>
      </c>
      <c r="D5" s="145">
        <v>65208.29</v>
      </c>
      <c r="E5" s="145"/>
      <c r="F5" s="88">
        <f>ROUND((D5+E5)/(C5/100),1)</f>
        <v>26.6</v>
      </c>
      <c r="G5" s="160">
        <v>239352</v>
      </c>
      <c r="H5" s="161">
        <v>107665.34</v>
      </c>
      <c r="I5" s="161"/>
      <c r="J5" s="88">
        <f>ROUND((H5+I5)/(G5/100),1)</f>
        <v>45</v>
      </c>
      <c r="K5" s="169">
        <v>244955</v>
      </c>
      <c r="L5" s="161">
        <v>223743.54</v>
      </c>
      <c r="M5" s="161"/>
      <c r="N5" s="88">
        <f>ROUND((L5+M5)/(K5/100),1)</f>
        <v>91.3</v>
      </c>
      <c r="O5" s="5">
        <f>ROUND((D5+E5)/(B5/100),1)</f>
        <v>26.1</v>
      </c>
    </row>
    <row r="6" spans="1:15" ht="15.75" customHeight="1">
      <c r="A6" s="89" t="s">
        <v>17</v>
      </c>
      <c r="B6" s="52">
        <v>55000</v>
      </c>
      <c r="C6" s="146">
        <v>75000</v>
      </c>
      <c r="D6" s="147">
        <v>37135.36</v>
      </c>
      <c r="E6" s="147">
        <v>434.64</v>
      </c>
      <c r="F6" s="90">
        <f aca="true" t="shared" si="0" ref="F6:F32">ROUND((D6+E6)/(C6/100),1)</f>
        <v>50.1</v>
      </c>
      <c r="G6" s="162">
        <v>56497</v>
      </c>
      <c r="H6" s="163">
        <v>41989.92</v>
      </c>
      <c r="I6" s="163">
        <v>507.08</v>
      </c>
      <c r="J6" s="90">
        <f aca="true" t="shared" si="1" ref="J6:J32">ROUND((H6+I6)/(G6/100),1)</f>
        <v>75.2</v>
      </c>
      <c r="K6" s="170">
        <v>56497</v>
      </c>
      <c r="L6" s="163">
        <v>54416.92</v>
      </c>
      <c r="M6" s="163">
        <v>507.08</v>
      </c>
      <c r="N6" s="90">
        <f aca="true" t="shared" si="2" ref="N6:N32">ROUND((L6+M6)/(K6/100),1)</f>
        <v>97.2</v>
      </c>
      <c r="O6" s="5">
        <f aca="true" t="shared" si="3" ref="O6:O32">ROUND((D6+E6)/(B6/100),1)</f>
        <v>68.3</v>
      </c>
    </row>
    <row r="7" spans="1:15" ht="15.75" customHeight="1">
      <c r="A7" s="89" t="s">
        <v>18</v>
      </c>
      <c r="B7" s="52" t="s">
        <v>19</v>
      </c>
      <c r="C7" s="146" t="s">
        <v>19</v>
      </c>
      <c r="D7" s="147" t="s">
        <v>19</v>
      </c>
      <c r="E7" s="147" t="s">
        <v>19</v>
      </c>
      <c r="F7" s="88" t="e">
        <f>ROUND((D7+E7)/(C7/100),1)</f>
        <v>#VALUE!</v>
      </c>
      <c r="G7" s="162"/>
      <c r="H7" s="163"/>
      <c r="I7" s="163"/>
      <c r="J7" s="90" t="e">
        <f t="shared" si="1"/>
        <v>#DIV/0!</v>
      </c>
      <c r="K7" s="170"/>
      <c r="L7" s="163"/>
      <c r="M7" s="163"/>
      <c r="N7" s="90" t="e">
        <f t="shared" si="2"/>
        <v>#DIV/0!</v>
      </c>
      <c r="O7" s="5" t="e">
        <f>ROUND((D7+E7)/(B7/100),1)</f>
        <v>#VALUE!</v>
      </c>
    </row>
    <row r="8" spans="1:15" ht="15.75" customHeight="1">
      <c r="A8" s="89" t="s">
        <v>20</v>
      </c>
      <c r="B8" s="52">
        <v>15000</v>
      </c>
      <c r="C8" s="146">
        <v>18000</v>
      </c>
      <c r="D8" s="147">
        <v>3253.24</v>
      </c>
      <c r="E8" s="147">
        <v>653.76</v>
      </c>
      <c r="F8" s="90">
        <f t="shared" si="0"/>
        <v>21.7</v>
      </c>
      <c r="G8" s="162">
        <v>14180</v>
      </c>
      <c r="H8" s="163">
        <v>6317.28</v>
      </c>
      <c r="I8" s="163">
        <v>762.72</v>
      </c>
      <c r="J8" s="90">
        <f t="shared" si="1"/>
        <v>49.9</v>
      </c>
      <c r="K8" s="170">
        <v>13180</v>
      </c>
      <c r="L8" s="163">
        <v>11924.28</v>
      </c>
      <c r="M8" s="163">
        <v>762.72</v>
      </c>
      <c r="N8" s="90">
        <f t="shared" si="2"/>
        <v>96.3</v>
      </c>
      <c r="O8" s="5">
        <f t="shared" si="3"/>
        <v>26</v>
      </c>
    </row>
    <row r="9" spans="1:15" ht="15.75" customHeight="1">
      <c r="A9" s="89" t="s">
        <v>21</v>
      </c>
      <c r="B9" s="52">
        <v>220000</v>
      </c>
      <c r="C9" s="146">
        <v>200000</v>
      </c>
      <c r="D9" s="147">
        <v>111471.28</v>
      </c>
      <c r="E9" s="147">
        <v>1098.72</v>
      </c>
      <c r="F9" s="90">
        <f t="shared" si="0"/>
        <v>56.3</v>
      </c>
      <c r="G9" s="162">
        <v>202570</v>
      </c>
      <c r="H9" s="163">
        <v>111471.28</v>
      </c>
      <c r="I9" s="163">
        <v>1098.72</v>
      </c>
      <c r="J9" s="90">
        <f t="shared" si="1"/>
        <v>55.6</v>
      </c>
      <c r="K9" s="170">
        <v>202570</v>
      </c>
      <c r="L9" s="163">
        <v>180730.28</v>
      </c>
      <c r="M9" s="163">
        <v>1098.72</v>
      </c>
      <c r="N9" s="90">
        <f t="shared" si="2"/>
        <v>89.8</v>
      </c>
      <c r="O9" s="5">
        <f t="shared" si="3"/>
        <v>51.2</v>
      </c>
    </row>
    <row r="10" spans="1:15" ht="15.75" customHeight="1">
      <c r="A10" s="89" t="s">
        <v>22</v>
      </c>
      <c r="B10" s="52"/>
      <c r="C10" s="146"/>
      <c r="D10" s="147"/>
      <c r="E10" s="147"/>
      <c r="F10" s="88" t="e">
        <f>ROUND((D10+E10)/(C10/100),1)</f>
        <v>#DIV/0!</v>
      </c>
      <c r="G10" s="162"/>
      <c r="H10" s="163"/>
      <c r="I10" s="163"/>
      <c r="J10" s="90" t="e">
        <f t="shared" si="1"/>
        <v>#DIV/0!</v>
      </c>
      <c r="K10" s="170"/>
      <c r="L10" s="163"/>
      <c r="M10" s="163"/>
      <c r="N10" s="90" t="e">
        <f t="shared" si="2"/>
        <v>#DIV/0!</v>
      </c>
      <c r="O10" s="5" t="e">
        <f t="shared" si="3"/>
        <v>#DIV/0!</v>
      </c>
    </row>
    <row r="11" spans="1:15" ht="15.75" customHeight="1">
      <c r="A11" s="89" t="s">
        <v>23</v>
      </c>
      <c r="B11" s="52"/>
      <c r="C11" s="146"/>
      <c r="D11" s="147"/>
      <c r="E11" s="147"/>
      <c r="F11" s="88" t="e">
        <f>ROUND((D11+E11)/(C11/100),1)</f>
        <v>#DIV/0!</v>
      </c>
      <c r="G11" s="162"/>
      <c r="H11" s="163"/>
      <c r="I11" s="163"/>
      <c r="J11" s="90" t="e">
        <f t="shared" si="1"/>
        <v>#DIV/0!</v>
      </c>
      <c r="K11" s="170"/>
      <c r="L11" s="163"/>
      <c r="M11" s="163"/>
      <c r="N11" s="90" t="e">
        <f t="shared" si="2"/>
        <v>#DIV/0!</v>
      </c>
      <c r="O11" s="5" t="e">
        <f t="shared" si="3"/>
        <v>#DIV/0!</v>
      </c>
    </row>
    <row r="12" spans="1:15" ht="15.75" customHeight="1">
      <c r="A12" s="89" t="s">
        <v>24</v>
      </c>
      <c r="B12" s="52">
        <v>340000</v>
      </c>
      <c r="C12" s="146">
        <v>340000</v>
      </c>
      <c r="D12" s="147">
        <v>229712.3</v>
      </c>
      <c r="E12" s="147"/>
      <c r="F12" s="90">
        <f t="shared" si="0"/>
        <v>67.6</v>
      </c>
      <c r="G12" s="162">
        <v>330000</v>
      </c>
      <c r="H12" s="163">
        <v>229712.3</v>
      </c>
      <c r="I12" s="163"/>
      <c r="J12" s="90">
        <f t="shared" si="1"/>
        <v>69.6</v>
      </c>
      <c r="K12" s="170">
        <v>380000</v>
      </c>
      <c r="L12" s="163">
        <v>378781.5</v>
      </c>
      <c r="M12" s="163"/>
      <c r="N12" s="90">
        <f t="shared" si="2"/>
        <v>99.7</v>
      </c>
      <c r="O12" s="5">
        <f t="shared" si="3"/>
        <v>67.6</v>
      </c>
    </row>
    <row r="13" spans="1:15" ht="15.75" customHeight="1">
      <c r="A13" s="89" t="s">
        <v>25</v>
      </c>
      <c r="B13" s="52">
        <v>10000</v>
      </c>
      <c r="C13" s="146">
        <v>15000</v>
      </c>
      <c r="D13" s="147">
        <v>2206</v>
      </c>
      <c r="E13" s="147"/>
      <c r="F13" s="90">
        <f t="shared" si="0"/>
        <v>14.7</v>
      </c>
      <c r="G13" s="162">
        <v>8000</v>
      </c>
      <c r="H13" s="163">
        <v>2206</v>
      </c>
      <c r="I13" s="163"/>
      <c r="J13" s="90">
        <f t="shared" si="1"/>
        <v>27.6</v>
      </c>
      <c r="K13" s="170">
        <v>5000</v>
      </c>
      <c r="L13" s="163">
        <v>4755</v>
      </c>
      <c r="M13" s="163"/>
      <c r="N13" s="90">
        <f t="shared" si="2"/>
        <v>95.1</v>
      </c>
      <c r="O13" s="5">
        <f t="shared" si="3"/>
        <v>22.1</v>
      </c>
    </row>
    <row r="14" spans="1:15" ht="15.75" customHeight="1">
      <c r="A14" s="89" t="s">
        <v>26</v>
      </c>
      <c r="B14" s="52">
        <v>5000</v>
      </c>
      <c r="C14" s="146">
        <v>5000</v>
      </c>
      <c r="D14" s="147">
        <v>1073</v>
      </c>
      <c r="E14" s="147"/>
      <c r="F14" s="90">
        <f t="shared" si="0"/>
        <v>21.5</v>
      </c>
      <c r="G14" s="162">
        <v>3000</v>
      </c>
      <c r="H14" s="163">
        <v>1073</v>
      </c>
      <c r="I14" s="163"/>
      <c r="J14" s="90">
        <f t="shared" si="1"/>
        <v>35.8</v>
      </c>
      <c r="K14" s="170">
        <v>2000</v>
      </c>
      <c r="L14" s="163">
        <v>1879</v>
      </c>
      <c r="M14" s="163"/>
      <c r="N14" s="90">
        <f t="shared" si="2"/>
        <v>94</v>
      </c>
      <c r="O14" s="5">
        <f t="shared" si="3"/>
        <v>21.5</v>
      </c>
    </row>
    <row r="15" spans="1:15" ht="15.75" customHeight="1">
      <c r="A15" s="89" t="s">
        <v>27</v>
      </c>
      <c r="B15" s="52">
        <v>240000</v>
      </c>
      <c r="C15" s="146">
        <v>240000</v>
      </c>
      <c r="D15" s="147">
        <v>99397.4</v>
      </c>
      <c r="E15" s="147"/>
      <c r="F15" s="90">
        <f t="shared" si="0"/>
        <v>41.4</v>
      </c>
      <c r="G15" s="162">
        <v>234753</v>
      </c>
      <c r="H15" s="163">
        <v>130439.4</v>
      </c>
      <c r="I15" s="163"/>
      <c r="J15" s="90">
        <f t="shared" si="1"/>
        <v>55.6</v>
      </c>
      <c r="K15" s="170">
        <v>234753</v>
      </c>
      <c r="L15" s="163">
        <v>184743.65</v>
      </c>
      <c r="M15" s="163"/>
      <c r="N15" s="90">
        <f t="shared" si="2"/>
        <v>78.7</v>
      </c>
      <c r="O15" s="5">
        <f t="shared" si="3"/>
        <v>41.4</v>
      </c>
    </row>
    <row r="16" spans="1:15" ht="15.75" customHeight="1">
      <c r="A16" s="89" t="s">
        <v>28</v>
      </c>
      <c r="B16" s="52">
        <v>5341501</v>
      </c>
      <c r="C16" s="146">
        <v>5380187</v>
      </c>
      <c r="D16" s="147">
        <v>3067794.2</v>
      </c>
      <c r="E16" s="147">
        <v>804</v>
      </c>
      <c r="F16" s="90">
        <f t="shared" si="0"/>
        <v>57</v>
      </c>
      <c r="G16" s="162">
        <v>5521941</v>
      </c>
      <c r="H16" s="163">
        <v>4035650.6</v>
      </c>
      <c r="I16" s="163">
        <v>938</v>
      </c>
      <c r="J16" s="90">
        <f t="shared" si="1"/>
        <v>73.1</v>
      </c>
      <c r="K16" s="170">
        <v>5526044</v>
      </c>
      <c r="L16" s="163">
        <v>5618722.9</v>
      </c>
      <c r="M16" s="163">
        <v>938</v>
      </c>
      <c r="N16" s="90">
        <f t="shared" si="2"/>
        <v>101.7</v>
      </c>
      <c r="O16" s="5">
        <f t="shared" si="3"/>
        <v>57.4</v>
      </c>
    </row>
    <row r="17" spans="1:15" ht="15.75" customHeight="1">
      <c r="A17" s="89" t="s">
        <v>29</v>
      </c>
      <c r="B17" s="52" t="s">
        <v>19</v>
      </c>
      <c r="C17" s="146"/>
      <c r="D17" s="147"/>
      <c r="E17" s="147"/>
      <c r="F17" s="88" t="e">
        <f t="shared" si="0"/>
        <v>#DIV/0!</v>
      </c>
      <c r="G17" s="162"/>
      <c r="H17" s="163"/>
      <c r="I17" s="163"/>
      <c r="J17" s="90" t="e">
        <f t="shared" si="1"/>
        <v>#DIV/0!</v>
      </c>
      <c r="K17" s="170"/>
      <c r="L17" s="163"/>
      <c r="M17" s="163"/>
      <c r="N17" s="90" t="e">
        <f t="shared" si="2"/>
        <v>#DIV/0!</v>
      </c>
      <c r="O17" s="5" t="e">
        <f t="shared" si="3"/>
        <v>#VALUE!</v>
      </c>
    </row>
    <row r="18" spans="1:15" ht="15.75" customHeight="1">
      <c r="A18" s="89" t="s">
        <v>30</v>
      </c>
      <c r="B18" s="52"/>
      <c r="C18" s="146"/>
      <c r="D18" s="147"/>
      <c r="E18" s="147"/>
      <c r="F18" s="88" t="e">
        <f t="shared" si="0"/>
        <v>#DIV/0!</v>
      </c>
      <c r="G18" s="162"/>
      <c r="H18" s="163"/>
      <c r="I18" s="163"/>
      <c r="J18" s="90" t="e">
        <f t="shared" si="1"/>
        <v>#DIV/0!</v>
      </c>
      <c r="K18" s="170"/>
      <c r="L18" s="163"/>
      <c r="M18" s="163"/>
      <c r="N18" s="90" t="e">
        <f t="shared" si="2"/>
        <v>#DIV/0!</v>
      </c>
      <c r="O18" s="5" t="e">
        <f t="shared" si="3"/>
        <v>#DIV/0!</v>
      </c>
    </row>
    <row r="19" spans="1:15" ht="15.75" customHeight="1">
      <c r="A19" s="89" t="s">
        <v>31</v>
      </c>
      <c r="B19" s="52"/>
      <c r="C19" s="146"/>
      <c r="D19" s="147"/>
      <c r="E19" s="147"/>
      <c r="F19" s="88" t="e">
        <f t="shared" si="0"/>
        <v>#DIV/0!</v>
      </c>
      <c r="G19" s="162"/>
      <c r="H19" s="163"/>
      <c r="I19" s="163"/>
      <c r="J19" s="90" t="e">
        <f t="shared" si="1"/>
        <v>#DIV/0!</v>
      </c>
      <c r="K19" s="170"/>
      <c r="L19" s="163"/>
      <c r="M19" s="163"/>
      <c r="N19" s="90" t="e">
        <f t="shared" si="2"/>
        <v>#DIV/0!</v>
      </c>
      <c r="O19" s="5" t="e">
        <f t="shared" si="3"/>
        <v>#DIV/0!</v>
      </c>
    </row>
    <row r="20" spans="1:15" ht="15.75" customHeight="1">
      <c r="A20" s="89" t="s">
        <v>32</v>
      </c>
      <c r="B20" s="52"/>
      <c r="C20" s="146"/>
      <c r="D20" s="147"/>
      <c r="E20" s="147"/>
      <c r="F20" s="88" t="e">
        <f t="shared" si="0"/>
        <v>#DIV/0!</v>
      </c>
      <c r="G20" s="162"/>
      <c r="H20" s="163"/>
      <c r="I20" s="163"/>
      <c r="J20" s="90" t="e">
        <f t="shared" si="1"/>
        <v>#DIV/0!</v>
      </c>
      <c r="K20" s="170"/>
      <c r="L20" s="163"/>
      <c r="M20" s="163"/>
      <c r="N20" s="90" t="e">
        <f t="shared" si="2"/>
        <v>#DIV/0!</v>
      </c>
      <c r="O20" s="5" t="e">
        <f t="shared" si="3"/>
        <v>#DIV/0!</v>
      </c>
    </row>
    <row r="21" spans="1:15" ht="15.75" customHeight="1">
      <c r="A21" s="89" t="s">
        <v>33</v>
      </c>
      <c r="B21" s="52"/>
      <c r="C21" s="146"/>
      <c r="D21" s="147"/>
      <c r="E21" s="147"/>
      <c r="F21" s="88" t="e">
        <f t="shared" si="0"/>
        <v>#DIV/0!</v>
      </c>
      <c r="G21" s="162"/>
      <c r="H21" s="163"/>
      <c r="I21" s="163"/>
      <c r="J21" s="90" t="e">
        <f t="shared" si="1"/>
        <v>#DIV/0!</v>
      </c>
      <c r="K21" s="170"/>
      <c r="L21" s="163"/>
      <c r="M21" s="163"/>
      <c r="N21" s="90" t="e">
        <f t="shared" si="2"/>
        <v>#DIV/0!</v>
      </c>
      <c r="O21" s="5" t="e">
        <f t="shared" si="3"/>
        <v>#DIV/0!</v>
      </c>
    </row>
    <row r="22" spans="1:15" ht="15.75" customHeight="1">
      <c r="A22" s="89" t="s">
        <v>34</v>
      </c>
      <c r="B22" s="52"/>
      <c r="C22" s="146"/>
      <c r="D22" s="147"/>
      <c r="E22" s="147"/>
      <c r="F22" s="88" t="e">
        <f t="shared" si="0"/>
        <v>#DIV/0!</v>
      </c>
      <c r="G22" s="162"/>
      <c r="H22" s="163"/>
      <c r="I22" s="163"/>
      <c r="J22" s="90" t="e">
        <f t="shared" si="1"/>
        <v>#DIV/0!</v>
      </c>
      <c r="K22" s="170"/>
      <c r="L22" s="163"/>
      <c r="M22" s="163"/>
      <c r="N22" s="90" t="e">
        <f t="shared" si="2"/>
        <v>#DIV/0!</v>
      </c>
      <c r="O22" s="5" t="e">
        <f t="shared" si="3"/>
        <v>#DIV/0!</v>
      </c>
    </row>
    <row r="23" spans="1:15" ht="15.75" customHeight="1">
      <c r="A23" s="89" t="s">
        <v>35</v>
      </c>
      <c r="B23" s="52">
        <v>37850</v>
      </c>
      <c r="C23" s="146">
        <v>38183</v>
      </c>
      <c r="D23" s="147">
        <v>14969</v>
      </c>
      <c r="E23" s="147"/>
      <c r="F23" s="90">
        <f t="shared" si="0"/>
        <v>39.2</v>
      </c>
      <c r="G23" s="162">
        <v>38183</v>
      </c>
      <c r="H23" s="163">
        <v>24511.5</v>
      </c>
      <c r="I23" s="163"/>
      <c r="J23" s="90">
        <f t="shared" si="1"/>
        <v>64.2</v>
      </c>
      <c r="K23" s="170">
        <v>30239</v>
      </c>
      <c r="L23" s="163">
        <v>30123</v>
      </c>
      <c r="M23" s="163"/>
      <c r="N23" s="90">
        <f t="shared" si="2"/>
        <v>99.6</v>
      </c>
      <c r="O23" s="5">
        <f t="shared" si="3"/>
        <v>39.5</v>
      </c>
    </row>
    <row r="24" spans="1:15" ht="15.75" customHeight="1">
      <c r="A24" s="89" t="s">
        <v>36</v>
      </c>
      <c r="B24" s="52">
        <v>1044</v>
      </c>
      <c r="C24" s="146">
        <v>1044</v>
      </c>
      <c r="D24" s="147">
        <v>522</v>
      </c>
      <c r="E24" s="147"/>
      <c r="F24" s="90">
        <f t="shared" si="0"/>
        <v>50</v>
      </c>
      <c r="G24" s="162">
        <v>1044</v>
      </c>
      <c r="H24" s="163">
        <v>783</v>
      </c>
      <c r="I24" s="163"/>
      <c r="J24" s="90">
        <f t="shared" si="1"/>
        <v>75</v>
      </c>
      <c r="K24" s="170">
        <v>1044</v>
      </c>
      <c r="L24" s="163">
        <v>1044</v>
      </c>
      <c r="M24" s="163"/>
      <c r="N24" s="90">
        <f t="shared" si="2"/>
        <v>100</v>
      </c>
      <c r="O24" s="5">
        <f t="shared" si="3"/>
        <v>50</v>
      </c>
    </row>
    <row r="25" spans="1:15" ht="15.75" customHeight="1">
      <c r="A25" s="89" t="s">
        <v>37</v>
      </c>
      <c r="B25" s="52"/>
      <c r="C25" s="146"/>
      <c r="D25" s="147"/>
      <c r="E25" s="147"/>
      <c r="F25" s="88" t="e">
        <f t="shared" si="0"/>
        <v>#DIV/0!</v>
      </c>
      <c r="G25" s="162"/>
      <c r="H25" s="163"/>
      <c r="I25" s="163"/>
      <c r="J25" s="90" t="e">
        <f t="shared" si="1"/>
        <v>#DIV/0!</v>
      </c>
      <c r="K25" s="170"/>
      <c r="L25" s="163"/>
      <c r="M25" s="163"/>
      <c r="N25" s="90" t="e">
        <f t="shared" si="2"/>
        <v>#DIV/0!</v>
      </c>
      <c r="O25" s="5" t="e">
        <f t="shared" si="3"/>
        <v>#DIV/0!</v>
      </c>
    </row>
    <row r="26" spans="1:15" ht="15.75" customHeight="1">
      <c r="A26" s="89" t="s">
        <v>38</v>
      </c>
      <c r="B26" s="52"/>
      <c r="C26" s="146"/>
      <c r="D26" s="147"/>
      <c r="E26" s="147"/>
      <c r="F26" s="88" t="e">
        <f t="shared" si="0"/>
        <v>#DIV/0!</v>
      </c>
      <c r="G26" s="162"/>
      <c r="H26" s="163"/>
      <c r="I26" s="163"/>
      <c r="J26" s="90" t="e">
        <f t="shared" si="1"/>
        <v>#DIV/0!</v>
      </c>
      <c r="K26" s="170"/>
      <c r="L26" s="163"/>
      <c r="M26" s="163"/>
      <c r="N26" s="90" t="e">
        <f t="shared" si="2"/>
        <v>#DIV/0!</v>
      </c>
      <c r="O26" s="5" t="e">
        <f t="shared" si="3"/>
        <v>#DIV/0!</v>
      </c>
    </row>
    <row r="27" spans="1:15" ht="15.75" customHeight="1">
      <c r="A27" s="89" t="s">
        <v>39</v>
      </c>
      <c r="B27" s="52"/>
      <c r="C27" s="146"/>
      <c r="D27" s="147"/>
      <c r="E27" s="147"/>
      <c r="F27" s="88" t="e">
        <f t="shared" si="0"/>
        <v>#DIV/0!</v>
      </c>
      <c r="G27" s="162"/>
      <c r="H27" s="163"/>
      <c r="I27" s="163"/>
      <c r="J27" s="90" t="e">
        <f t="shared" si="1"/>
        <v>#DIV/0!</v>
      </c>
      <c r="K27" s="170"/>
      <c r="L27" s="163"/>
      <c r="M27" s="163"/>
      <c r="N27" s="90" t="e">
        <f t="shared" si="2"/>
        <v>#DIV/0!</v>
      </c>
      <c r="O27" s="5" t="e">
        <f t="shared" si="3"/>
        <v>#DIV/0!</v>
      </c>
    </row>
    <row r="28" spans="1:15" ht="15.75" customHeight="1">
      <c r="A28" s="89" t="s">
        <v>40</v>
      </c>
      <c r="B28" s="52"/>
      <c r="C28" s="146"/>
      <c r="D28" s="147"/>
      <c r="E28" s="147"/>
      <c r="F28" s="88" t="e">
        <f t="shared" si="0"/>
        <v>#DIV/0!</v>
      </c>
      <c r="G28" s="162"/>
      <c r="H28" s="163"/>
      <c r="I28" s="163"/>
      <c r="J28" s="90" t="e">
        <f t="shared" si="1"/>
        <v>#DIV/0!</v>
      </c>
      <c r="K28" s="170"/>
      <c r="L28" s="163"/>
      <c r="M28" s="163"/>
      <c r="N28" s="90" t="e">
        <f t="shared" si="2"/>
        <v>#DIV/0!</v>
      </c>
      <c r="O28" s="5" t="e">
        <f t="shared" si="3"/>
        <v>#DIV/0!</v>
      </c>
    </row>
    <row r="29" spans="1:15" ht="15.75" customHeight="1">
      <c r="A29" s="89" t="s">
        <v>41</v>
      </c>
      <c r="B29" s="52"/>
      <c r="C29" s="146"/>
      <c r="D29" s="147"/>
      <c r="E29" s="147"/>
      <c r="F29" s="88" t="e">
        <f t="shared" si="0"/>
        <v>#DIV/0!</v>
      </c>
      <c r="G29" s="162"/>
      <c r="H29" s="163"/>
      <c r="I29" s="163"/>
      <c r="J29" s="90" t="e">
        <f t="shared" si="1"/>
        <v>#DIV/0!</v>
      </c>
      <c r="K29" s="170"/>
      <c r="L29" s="163"/>
      <c r="M29" s="163"/>
      <c r="N29" s="90" t="e">
        <f t="shared" si="2"/>
        <v>#DIV/0!</v>
      </c>
      <c r="O29" s="5" t="e">
        <f t="shared" si="3"/>
        <v>#DIV/0!</v>
      </c>
    </row>
    <row r="30" spans="1:15" ht="15.75" customHeight="1">
      <c r="A30" s="89" t="s">
        <v>42</v>
      </c>
      <c r="B30" s="148"/>
      <c r="C30" s="149"/>
      <c r="D30" s="150"/>
      <c r="E30" s="150"/>
      <c r="F30" s="88" t="e">
        <f t="shared" si="0"/>
        <v>#DIV/0!</v>
      </c>
      <c r="G30" s="164"/>
      <c r="H30" s="165"/>
      <c r="I30" s="165"/>
      <c r="J30" s="91" t="e">
        <f>ROUND((H30+I30)/(G30/100),1)</f>
        <v>#DIV/0!</v>
      </c>
      <c r="K30" s="171"/>
      <c r="L30" s="165"/>
      <c r="M30" s="165"/>
      <c r="N30" s="91" t="e">
        <f>ROUND((L30+M30)/(K30/100),1)</f>
        <v>#DIV/0!</v>
      </c>
      <c r="O30" s="5" t="e">
        <f t="shared" si="3"/>
        <v>#DIV/0!</v>
      </c>
    </row>
    <row r="31" spans="1:15" ht="15.75" customHeight="1" thickBot="1">
      <c r="A31" s="92" t="s">
        <v>43</v>
      </c>
      <c r="B31" s="151"/>
      <c r="C31" s="152"/>
      <c r="D31" s="153"/>
      <c r="E31" s="153"/>
      <c r="F31" s="88" t="e">
        <f t="shared" si="0"/>
        <v>#DIV/0!</v>
      </c>
      <c r="G31" s="166"/>
      <c r="H31" s="166"/>
      <c r="I31" s="166"/>
      <c r="J31" s="91" t="e">
        <f>ROUND((H31+I31)/(G31/100),1)</f>
        <v>#DIV/0!</v>
      </c>
      <c r="K31" s="166"/>
      <c r="L31" s="166"/>
      <c r="M31" s="166"/>
      <c r="N31" s="91" t="e">
        <f>ROUND((L31+M31)/(K31/100),1)</f>
        <v>#DIV/0!</v>
      </c>
      <c r="O31" s="5" t="e">
        <f t="shared" si="3"/>
        <v>#DIV/0!</v>
      </c>
    </row>
    <row r="32" spans="1:15" ht="15.75" customHeight="1" thickBot="1">
      <c r="A32" s="93" t="s">
        <v>44</v>
      </c>
      <c r="B32" s="53">
        <f>SUM(B5:B30)</f>
        <v>6515395</v>
      </c>
      <c r="C32" s="54">
        <f>SUM(C5:C30)</f>
        <v>6557369</v>
      </c>
      <c r="D32" s="55">
        <f>SUM(D5:D30)</f>
        <v>3632742.0700000003</v>
      </c>
      <c r="E32" s="56">
        <f>SUM(E5:E30)</f>
        <v>2991.12</v>
      </c>
      <c r="F32" s="94">
        <f t="shared" si="0"/>
        <v>55.4</v>
      </c>
      <c r="G32" s="167">
        <f>SUM(G5:G30)</f>
        <v>6649520</v>
      </c>
      <c r="H32" s="168">
        <f>SUM(H5:H30)</f>
        <v>4691819.62</v>
      </c>
      <c r="I32" s="168">
        <f>SUM(I5:I30)</f>
        <v>3306.52</v>
      </c>
      <c r="J32" s="94">
        <f t="shared" si="1"/>
        <v>70.6</v>
      </c>
      <c r="K32" s="167">
        <f>SUM(K5:K30)</f>
        <v>6696282</v>
      </c>
      <c r="L32" s="168">
        <f>SUM(L5:L30)</f>
        <v>6690864.07</v>
      </c>
      <c r="M32" s="172">
        <f>SUM(M5:M30)</f>
        <v>3306.52</v>
      </c>
      <c r="N32" s="94">
        <f t="shared" si="2"/>
        <v>100</v>
      </c>
      <c r="O32" s="5">
        <f t="shared" si="3"/>
        <v>55.8</v>
      </c>
    </row>
    <row r="33" spans="2:12" ht="15.75" customHeight="1">
      <c r="B33" s="2" t="s">
        <v>19</v>
      </c>
      <c r="D33" s="3" t="s">
        <v>19</v>
      </c>
      <c r="H33" s="3" t="s">
        <v>19</v>
      </c>
      <c r="L33" s="3" t="s">
        <v>19</v>
      </c>
    </row>
    <row r="34" ht="15.75" customHeight="1">
      <c r="L34" s="3" t="s">
        <v>19</v>
      </c>
    </row>
    <row r="35" spans="1:12" ht="15.75" customHeight="1" thickBot="1">
      <c r="A35" s="13" t="s">
        <v>45</v>
      </c>
      <c r="B35" s="13"/>
      <c r="L35" s="3" t="s">
        <v>19</v>
      </c>
    </row>
    <row r="36" spans="1:12" ht="15.75" customHeight="1" thickBot="1">
      <c r="A36" s="95"/>
      <c r="B36" s="96" t="s">
        <v>10</v>
      </c>
      <c r="C36" s="97" t="s">
        <v>14</v>
      </c>
      <c r="D36" s="98" t="s">
        <v>15</v>
      </c>
      <c r="L36" s="3" t="s">
        <v>19</v>
      </c>
    </row>
    <row r="37" spans="1:4" ht="15.75" customHeight="1">
      <c r="A37" s="99" t="s">
        <v>46</v>
      </c>
      <c r="B37" s="139">
        <v>19599</v>
      </c>
      <c r="C37" s="140">
        <v>19338</v>
      </c>
      <c r="D37" s="141">
        <v>19077</v>
      </c>
    </row>
    <row r="38" spans="1:12" ht="15.75" customHeight="1">
      <c r="A38" s="99" t="s">
        <v>47</v>
      </c>
      <c r="B38" s="142">
        <v>130331</v>
      </c>
      <c r="C38" s="116">
        <v>130331</v>
      </c>
      <c r="D38" s="117">
        <v>81365</v>
      </c>
      <c r="L38" s="3" t="s">
        <v>19</v>
      </c>
    </row>
    <row r="39" spans="1:4" ht="15.75" customHeight="1">
      <c r="A39" s="99" t="s">
        <v>48</v>
      </c>
      <c r="B39" s="142">
        <v>18517.75</v>
      </c>
      <c r="C39" s="116">
        <v>23810.75</v>
      </c>
      <c r="D39" s="117">
        <v>12638.75</v>
      </c>
    </row>
    <row r="40" spans="1:4" ht="15.75" customHeight="1">
      <c r="A40" s="99" t="s">
        <v>49</v>
      </c>
      <c r="B40" s="142">
        <v>398710.87</v>
      </c>
      <c r="C40" s="116">
        <v>398710.87</v>
      </c>
      <c r="D40" s="117">
        <v>358585.87</v>
      </c>
    </row>
    <row r="41" spans="1:4" ht="15.75" customHeight="1">
      <c r="A41" s="99" t="s">
        <v>50</v>
      </c>
      <c r="B41" s="142">
        <v>0</v>
      </c>
      <c r="C41" s="116">
        <v>0</v>
      </c>
      <c r="D41" s="117">
        <v>0</v>
      </c>
    </row>
    <row r="42" spans="1:4" ht="15.75" customHeight="1" thickBot="1">
      <c r="A42" s="100" t="s">
        <v>95</v>
      </c>
      <c r="B42" s="143">
        <v>149621.84</v>
      </c>
      <c r="C42" s="119">
        <v>149882.84</v>
      </c>
      <c r="D42" s="120">
        <v>131143.84</v>
      </c>
    </row>
    <row r="46" spans="1:14" ht="15.75" customHeight="1" thickBot="1">
      <c r="A46" s="4" t="s">
        <v>52</v>
      </c>
      <c r="B46" s="4" t="s">
        <v>1</v>
      </c>
      <c r="C46" s="14"/>
      <c r="D46" s="15"/>
      <c r="E46" s="15"/>
      <c r="F46" s="16"/>
      <c r="G46" s="4"/>
      <c r="H46" s="15"/>
      <c r="J46" s="4"/>
      <c r="K46" s="4"/>
      <c r="L46" s="15"/>
      <c r="M46" s="2"/>
      <c r="N46" s="4"/>
    </row>
    <row r="47" spans="1:15" ht="15.75" customHeight="1">
      <c r="A47" s="80" t="s">
        <v>2</v>
      </c>
      <c r="B47" s="17" t="s">
        <v>3</v>
      </c>
      <c r="C47" s="18" t="s">
        <v>4</v>
      </c>
      <c r="D47" s="101" t="s">
        <v>5</v>
      </c>
      <c r="E47" s="102"/>
      <c r="F47" s="103" t="s">
        <v>6</v>
      </c>
      <c r="G47" s="19" t="s">
        <v>4</v>
      </c>
      <c r="H47" s="81" t="s">
        <v>7</v>
      </c>
      <c r="I47" s="104"/>
      <c r="J47" s="103" t="s">
        <v>6</v>
      </c>
      <c r="K47" s="20" t="s">
        <v>4</v>
      </c>
      <c r="L47" s="81" t="s">
        <v>8</v>
      </c>
      <c r="M47" s="104"/>
      <c r="N47" s="103" t="s">
        <v>6</v>
      </c>
      <c r="O47" s="44" t="s">
        <v>90</v>
      </c>
    </row>
    <row r="48" spans="1:15" ht="15.75" customHeight="1" thickBot="1">
      <c r="A48" s="84"/>
      <c r="B48" s="21" t="s">
        <v>9</v>
      </c>
      <c r="C48" s="22" t="s">
        <v>10</v>
      </c>
      <c r="D48" s="105" t="s">
        <v>11</v>
      </c>
      <c r="E48" s="86" t="s">
        <v>12</v>
      </c>
      <c r="F48" s="106" t="s">
        <v>13</v>
      </c>
      <c r="G48" s="23" t="s">
        <v>14</v>
      </c>
      <c r="H48" s="85" t="s">
        <v>11</v>
      </c>
      <c r="I48" s="107" t="s">
        <v>12</v>
      </c>
      <c r="J48" s="106" t="s">
        <v>13</v>
      </c>
      <c r="K48" s="24" t="s">
        <v>15</v>
      </c>
      <c r="L48" s="85" t="s">
        <v>11</v>
      </c>
      <c r="M48" s="107" t="s">
        <v>12</v>
      </c>
      <c r="N48" s="106" t="s">
        <v>13</v>
      </c>
      <c r="O48" s="45" t="s">
        <v>91</v>
      </c>
    </row>
    <row r="49" spans="1:15" ht="15.75" customHeight="1">
      <c r="A49" s="25" t="s">
        <v>53</v>
      </c>
      <c r="B49" s="121"/>
      <c r="C49" s="122"/>
      <c r="D49" s="123"/>
      <c r="E49" s="124"/>
      <c r="F49" s="108" t="e">
        <f aca="true" t="shared" si="4" ref="F49:F80">ROUND((D49+E49)/(C49/100),1)</f>
        <v>#DIV/0!</v>
      </c>
      <c r="G49" s="6"/>
      <c r="H49" s="26"/>
      <c r="I49" s="27"/>
      <c r="J49" s="109" t="e">
        <f>ROUND((H49+I49)/(G49/100),1)</f>
        <v>#DIV/0!</v>
      </c>
      <c r="K49" s="157"/>
      <c r="L49" s="123"/>
      <c r="M49" s="124"/>
      <c r="N49" s="109" t="e">
        <f>ROUND((L49+M49)/(K49/100),1)</f>
        <v>#DIV/0!</v>
      </c>
      <c r="O49" s="5" t="e">
        <f aca="true" t="shared" si="5" ref="O49:O79">ROUND((D49+E49)/(B49/100),1)</f>
        <v>#DIV/0!</v>
      </c>
    </row>
    <row r="50" spans="1:15" ht="15.75" customHeight="1">
      <c r="A50" s="28" t="s">
        <v>54</v>
      </c>
      <c r="B50" s="125">
        <v>540000</v>
      </c>
      <c r="C50" s="126">
        <v>540000</v>
      </c>
      <c r="D50" s="46">
        <v>369172</v>
      </c>
      <c r="E50" s="127"/>
      <c r="F50" s="108">
        <f t="shared" si="4"/>
        <v>68.4</v>
      </c>
      <c r="G50" s="8">
        <v>680000</v>
      </c>
      <c r="H50" s="29">
        <v>433410</v>
      </c>
      <c r="I50" s="30"/>
      <c r="J50" s="108">
        <f aca="true" t="shared" si="6" ref="J50:J80">ROUND((H50+I50)/(G50/100),1)</f>
        <v>63.7</v>
      </c>
      <c r="K50" s="158">
        <v>630000</v>
      </c>
      <c r="L50" s="46">
        <v>630012</v>
      </c>
      <c r="M50" s="127"/>
      <c r="N50" s="108">
        <f aca="true" t="shared" si="7" ref="N50:N80">ROUND((L50+M50)/(K50/100),1)</f>
        <v>100</v>
      </c>
      <c r="O50" s="5">
        <f t="shared" si="5"/>
        <v>68.4</v>
      </c>
    </row>
    <row r="51" spans="1:15" ht="15.75" customHeight="1">
      <c r="A51" s="28" t="s">
        <v>55</v>
      </c>
      <c r="B51" s="125">
        <v>12000</v>
      </c>
      <c r="C51" s="126">
        <v>12000</v>
      </c>
      <c r="D51" s="46">
        <v>0</v>
      </c>
      <c r="E51" s="127">
        <v>6000</v>
      </c>
      <c r="F51" s="108">
        <f t="shared" si="4"/>
        <v>50</v>
      </c>
      <c r="G51" s="8">
        <v>10000</v>
      </c>
      <c r="H51" s="29"/>
      <c r="I51" s="30">
        <v>7000</v>
      </c>
      <c r="J51" s="108">
        <f t="shared" si="6"/>
        <v>70</v>
      </c>
      <c r="K51" s="158">
        <v>7000</v>
      </c>
      <c r="L51" s="46"/>
      <c r="M51" s="127">
        <v>7000</v>
      </c>
      <c r="N51" s="108">
        <f t="shared" si="7"/>
        <v>100</v>
      </c>
      <c r="O51" s="5">
        <f t="shared" si="5"/>
        <v>50</v>
      </c>
    </row>
    <row r="52" spans="1:15" ht="15.75" customHeight="1">
      <c r="A52" s="28" t="s">
        <v>56</v>
      </c>
      <c r="B52" s="125"/>
      <c r="C52" s="126"/>
      <c r="D52" s="46"/>
      <c r="E52" s="127"/>
      <c r="F52" s="108" t="e">
        <f t="shared" si="4"/>
        <v>#DIV/0!</v>
      </c>
      <c r="G52" s="8"/>
      <c r="H52" s="29"/>
      <c r="I52" s="30"/>
      <c r="J52" s="108" t="e">
        <f t="shared" si="6"/>
        <v>#DIV/0!</v>
      </c>
      <c r="K52" s="158"/>
      <c r="L52" s="46"/>
      <c r="M52" s="127"/>
      <c r="N52" s="108" t="e">
        <f t="shared" si="7"/>
        <v>#DIV/0!</v>
      </c>
      <c r="O52" s="5" t="e">
        <f t="shared" si="5"/>
        <v>#DIV/0!</v>
      </c>
    </row>
    <row r="53" spans="1:15" ht="15.75" customHeight="1">
      <c r="A53" s="28" t="s">
        <v>57</v>
      </c>
      <c r="B53" s="125"/>
      <c r="C53" s="126"/>
      <c r="D53" s="46"/>
      <c r="E53" s="127"/>
      <c r="F53" s="108" t="e">
        <f t="shared" si="4"/>
        <v>#DIV/0!</v>
      </c>
      <c r="G53" s="8"/>
      <c r="H53" s="29"/>
      <c r="I53" s="30"/>
      <c r="J53" s="108" t="e">
        <f t="shared" si="6"/>
        <v>#DIV/0!</v>
      </c>
      <c r="K53" s="158"/>
      <c r="L53" s="46"/>
      <c r="M53" s="127"/>
      <c r="N53" s="108" t="e">
        <f t="shared" si="7"/>
        <v>#DIV/0!</v>
      </c>
      <c r="O53" s="5" t="e">
        <f t="shared" si="5"/>
        <v>#DIV/0!</v>
      </c>
    </row>
    <row r="54" spans="1:15" ht="15.75" customHeight="1">
      <c r="A54" s="28" t="s">
        <v>58</v>
      </c>
      <c r="B54" s="125"/>
      <c r="C54" s="126"/>
      <c r="D54" s="46"/>
      <c r="E54" s="127"/>
      <c r="F54" s="108" t="e">
        <f t="shared" si="4"/>
        <v>#DIV/0!</v>
      </c>
      <c r="G54" s="8"/>
      <c r="H54" s="29"/>
      <c r="I54" s="30"/>
      <c r="J54" s="108" t="e">
        <f t="shared" si="6"/>
        <v>#DIV/0!</v>
      </c>
      <c r="K54" s="158"/>
      <c r="L54" s="46"/>
      <c r="M54" s="127"/>
      <c r="N54" s="108" t="e">
        <f t="shared" si="7"/>
        <v>#DIV/0!</v>
      </c>
      <c r="O54" s="5" t="e">
        <f t="shared" si="5"/>
        <v>#DIV/0!</v>
      </c>
    </row>
    <row r="55" spans="1:15" ht="15.75" customHeight="1">
      <c r="A55" s="28" t="s">
        <v>59</v>
      </c>
      <c r="B55" s="125"/>
      <c r="C55" s="126"/>
      <c r="D55" s="46"/>
      <c r="E55" s="127"/>
      <c r="F55" s="108" t="e">
        <f t="shared" si="4"/>
        <v>#DIV/0!</v>
      </c>
      <c r="G55" s="8"/>
      <c r="H55" s="29"/>
      <c r="I55" s="30"/>
      <c r="J55" s="108" t="e">
        <f t="shared" si="6"/>
        <v>#DIV/0!</v>
      </c>
      <c r="K55" s="158"/>
      <c r="L55" s="46"/>
      <c r="M55" s="127"/>
      <c r="N55" s="108" t="e">
        <f t="shared" si="7"/>
        <v>#DIV/0!</v>
      </c>
      <c r="O55" s="5" t="e">
        <f t="shared" si="5"/>
        <v>#DIV/0!</v>
      </c>
    </row>
    <row r="56" spans="1:15" ht="15.75" customHeight="1">
      <c r="A56" s="28" t="s">
        <v>60</v>
      </c>
      <c r="B56" s="125"/>
      <c r="C56" s="126"/>
      <c r="D56" s="46"/>
      <c r="E56" s="127"/>
      <c r="F56" s="108" t="e">
        <f t="shared" si="4"/>
        <v>#DIV/0!</v>
      </c>
      <c r="G56" s="8"/>
      <c r="H56" s="29"/>
      <c r="I56" s="30"/>
      <c r="J56" s="108" t="e">
        <f t="shared" si="6"/>
        <v>#DIV/0!</v>
      </c>
      <c r="K56" s="158"/>
      <c r="L56" s="46"/>
      <c r="M56" s="127"/>
      <c r="N56" s="108" t="e">
        <f t="shared" si="7"/>
        <v>#DIV/0!</v>
      </c>
      <c r="O56" s="5" t="e">
        <f t="shared" si="5"/>
        <v>#DIV/0!</v>
      </c>
    </row>
    <row r="57" spans="1:15" ht="15.75" customHeight="1">
      <c r="A57" s="28" t="s">
        <v>61</v>
      </c>
      <c r="B57" s="125"/>
      <c r="C57" s="126"/>
      <c r="D57" s="46"/>
      <c r="E57" s="127"/>
      <c r="F57" s="108" t="e">
        <f t="shared" si="4"/>
        <v>#DIV/0!</v>
      </c>
      <c r="G57" s="8"/>
      <c r="H57" s="29"/>
      <c r="I57" s="30"/>
      <c r="J57" s="108" t="e">
        <f t="shared" si="6"/>
        <v>#DIV/0!</v>
      </c>
      <c r="K57" s="158"/>
      <c r="L57" s="46"/>
      <c r="M57" s="127"/>
      <c r="N57" s="108" t="e">
        <f t="shared" si="7"/>
        <v>#DIV/0!</v>
      </c>
      <c r="O57" s="5" t="e">
        <f t="shared" si="5"/>
        <v>#DIV/0!</v>
      </c>
    </row>
    <row r="58" spans="1:15" ht="15.75" customHeight="1">
      <c r="A58" s="28" t="s">
        <v>62</v>
      </c>
      <c r="B58" s="125"/>
      <c r="C58" s="126"/>
      <c r="D58" s="46"/>
      <c r="E58" s="127"/>
      <c r="F58" s="108" t="e">
        <f t="shared" si="4"/>
        <v>#DIV/0!</v>
      </c>
      <c r="G58" s="8"/>
      <c r="H58" s="29"/>
      <c r="I58" s="30"/>
      <c r="J58" s="108" t="e">
        <f t="shared" si="6"/>
        <v>#DIV/0!</v>
      </c>
      <c r="K58" s="158"/>
      <c r="L58" s="46"/>
      <c r="M58" s="127"/>
      <c r="N58" s="108" t="e">
        <f t="shared" si="7"/>
        <v>#DIV/0!</v>
      </c>
      <c r="O58" s="5" t="e">
        <f t="shared" si="5"/>
        <v>#DIV/0!</v>
      </c>
    </row>
    <row r="59" spans="1:15" ht="15.75" customHeight="1">
      <c r="A59" s="28" t="s">
        <v>63</v>
      </c>
      <c r="B59" s="125"/>
      <c r="C59" s="126"/>
      <c r="D59" s="46"/>
      <c r="E59" s="127"/>
      <c r="F59" s="108" t="e">
        <f t="shared" si="4"/>
        <v>#DIV/0!</v>
      </c>
      <c r="G59" s="8"/>
      <c r="H59" s="29"/>
      <c r="I59" s="30"/>
      <c r="J59" s="108" t="e">
        <f t="shared" si="6"/>
        <v>#DIV/0!</v>
      </c>
      <c r="K59" s="158"/>
      <c r="L59" s="46"/>
      <c r="M59" s="127"/>
      <c r="N59" s="108" t="e">
        <f t="shared" si="7"/>
        <v>#DIV/0!</v>
      </c>
      <c r="O59" s="5" t="e">
        <f t="shared" si="5"/>
        <v>#DIV/0!</v>
      </c>
    </row>
    <row r="60" spans="1:15" ht="15.75" customHeight="1">
      <c r="A60" s="28" t="s">
        <v>64</v>
      </c>
      <c r="B60" s="125"/>
      <c r="C60" s="126"/>
      <c r="D60" s="46"/>
      <c r="E60" s="127"/>
      <c r="F60" s="108" t="e">
        <f t="shared" si="4"/>
        <v>#DIV/0!</v>
      </c>
      <c r="G60" s="8"/>
      <c r="H60" s="29"/>
      <c r="I60" s="30"/>
      <c r="J60" s="108" t="e">
        <f t="shared" si="6"/>
        <v>#DIV/0!</v>
      </c>
      <c r="K60" s="158"/>
      <c r="L60" s="46"/>
      <c r="M60" s="127"/>
      <c r="N60" s="108" t="e">
        <f t="shared" si="7"/>
        <v>#DIV/0!</v>
      </c>
      <c r="O60" s="5" t="e">
        <f t="shared" si="5"/>
        <v>#DIV/0!</v>
      </c>
    </row>
    <row r="61" spans="1:15" ht="15.75" customHeight="1">
      <c r="A61" s="28" t="s">
        <v>65</v>
      </c>
      <c r="B61" s="125"/>
      <c r="C61" s="126"/>
      <c r="D61" s="46"/>
      <c r="E61" s="127"/>
      <c r="F61" s="108" t="e">
        <f t="shared" si="4"/>
        <v>#DIV/0!</v>
      </c>
      <c r="G61" s="8"/>
      <c r="H61" s="29"/>
      <c r="I61" s="30"/>
      <c r="J61" s="108" t="e">
        <f t="shared" si="6"/>
        <v>#DIV/0!</v>
      </c>
      <c r="K61" s="158"/>
      <c r="L61" s="46"/>
      <c r="M61" s="127"/>
      <c r="N61" s="108" t="e">
        <f t="shared" si="7"/>
        <v>#DIV/0!</v>
      </c>
      <c r="O61" s="5" t="e">
        <f t="shared" si="5"/>
        <v>#DIV/0!</v>
      </c>
    </row>
    <row r="62" spans="1:15" ht="15.75" customHeight="1">
      <c r="A62" s="28" t="s">
        <v>66</v>
      </c>
      <c r="B62" s="125"/>
      <c r="C62" s="126"/>
      <c r="D62" s="46"/>
      <c r="E62" s="127"/>
      <c r="F62" s="108" t="e">
        <f t="shared" si="4"/>
        <v>#DIV/0!</v>
      </c>
      <c r="G62" s="8"/>
      <c r="H62" s="29"/>
      <c r="I62" s="30"/>
      <c r="J62" s="108" t="e">
        <f t="shared" si="6"/>
        <v>#DIV/0!</v>
      </c>
      <c r="K62" s="158"/>
      <c r="L62" s="46"/>
      <c r="M62" s="127"/>
      <c r="N62" s="108" t="e">
        <f t="shared" si="7"/>
        <v>#DIV/0!</v>
      </c>
      <c r="O62" s="5" t="e">
        <f t="shared" si="5"/>
        <v>#DIV/0!</v>
      </c>
    </row>
    <row r="63" spans="1:15" ht="15.75" customHeight="1">
      <c r="A63" s="28" t="s">
        <v>67</v>
      </c>
      <c r="B63" s="125"/>
      <c r="C63" s="126"/>
      <c r="D63" s="46"/>
      <c r="E63" s="127"/>
      <c r="F63" s="108" t="e">
        <f t="shared" si="4"/>
        <v>#DIV/0!</v>
      </c>
      <c r="G63" s="8"/>
      <c r="H63" s="29"/>
      <c r="I63" s="30"/>
      <c r="J63" s="108" t="e">
        <f t="shared" si="6"/>
        <v>#DIV/0!</v>
      </c>
      <c r="K63" s="158"/>
      <c r="L63" s="46"/>
      <c r="M63" s="127"/>
      <c r="N63" s="108" t="e">
        <f t="shared" si="7"/>
        <v>#DIV/0!</v>
      </c>
      <c r="O63" s="5" t="e">
        <f t="shared" si="5"/>
        <v>#DIV/0!</v>
      </c>
    </row>
    <row r="64" spans="1:15" ht="15.75" customHeight="1">
      <c r="A64" s="28" t="s">
        <v>68</v>
      </c>
      <c r="B64" s="125">
        <v>165547</v>
      </c>
      <c r="C64" s="126">
        <v>168503</v>
      </c>
      <c r="D64" s="46">
        <v>18651.4</v>
      </c>
      <c r="E64" s="127"/>
      <c r="F64" s="108">
        <f t="shared" si="4"/>
        <v>11.1</v>
      </c>
      <c r="G64" s="8">
        <v>122654</v>
      </c>
      <c r="H64" s="29">
        <v>18651.4</v>
      </c>
      <c r="I64" s="30"/>
      <c r="J64" s="108">
        <f t="shared" si="6"/>
        <v>15.2</v>
      </c>
      <c r="K64" s="158">
        <v>122742</v>
      </c>
      <c r="L64" s="46">
        <v>127742.4</v>
      </c>
      <c r="M64" s="127"/>
      <c r="N64" s="108">
        <f t="shared" si="7"/>
        <v>104.1</v>
      </c>
      <c r="O64" s="5">
        <f t="shared" si="5"/>
        <v>11.3</v>
      </c>
    </row>
    <row r="65" spans="1:15" ht="15.75" customHeight="1">
      <c r="A65" s="28" t="s">
        <v>69</v>
      </c>
      <c r="B65" s="125"/>
      <c r="C65" s="126"/>
      <c r="D65" s="46"/>
      <c r="E65" s="127"/>
      <c r="F65" s="108" t="e">
        <f t="shared" si="4"/>
        <v>#DIV/0!</v>
      </c>
      <c r="G65" s="8"/>
      <c r="H65" s="29"/>
      <c r="I65" s="30"/>
      <c r="J65" s="108" t="e">
        <f t="shared" si="6"/>
        <v>#DIV/0!</v>
      </c>
      <c r="K65" s="158"/>
      <c r="L65" s="46">
        <v>0.04</v>
      </c>
      <c r="M65" s="127"/>
      <c r="N65" s="108" t="e">
        <f t="shared" si="7"/>
        <v>#DIV/0!</v>
      </c>
      <c r="O65" s="5" t="e">
        <f t="shared" si="5"/>
        <v>#DIV/0!</v>
      </c>
    </row>
    <row r="66" spans="1:15" ht="15.75" customHeight="1">
      <c r="A66" s="28" t="s">
        <v>70</v>
      </c>
      <c r="B66" s="125">
        <v>7000</v>
      </c>
      <c r="C66" s="126">
        <v>7000</v>
      </c>
      <c r="D66" s="46">
        <v>3261.03</v>
      </c>
      <c r="E66" s="127"/>
      <c r="F66" s="108">
        <f t="shared" si="4"/>
        <v>46.6</v>
      </c>
      <c r="G66" s="8">
        <v>7000</v>
      </c>
      <c r="H66" s="29">
        <v>4856.85</v>
      </c>
      <c r="I66" s="30"/>
      <c r="J66" s="108">
        <f t="shared" si="6"/>
        <v>69.4</v>
      </c>
      <c r="K66" s="158">
        <v>7000</v>
      </c>
      <c r="L66" s="46">
        <v>6968.26</v>
      </c>
      <c r="M66" s="127"/>
      <c r="N66" s="108">
        <f t="shared" si="7"/>
        <v>99.5</v>
      </c>
      <c r="O66" s="5">
        <f t="shared" si="5"/>
        <v>46.6</v>
      </c>
    </row>
    <row r="67" spans="1:15" ht="15.75" customHeight="1">
      <c r="A67" s="28" t="s">
        <v>71</v>
      </c>
      <c r="B67" s="125"/>
      <c r="C67" s="126"/>
      <c r="D67" s="46"/>
      <c r="E67" s="127"/>
      <c r="F67" s="108" t="e">
        <f t="shared" si="4"/>
        <v>#DIV/0!</v>
      </c>
      <c r="G67" s="8"/>
      <c r="H67" s="29"/>
      <c r="I67" s="30"/>
      <c r="J67" s="108" t="e">
        <f t="shared" si="6"/>
        <v>#DIV/0!</v>
      </c>
      <c r="K67" s="158"/>
      <c r="L67" s="46"/>
      <c r="M67" s="127"/>
      <c r="N67" s="108" t="e">
        <f t="shared" si="7"/>
        <v>#DIV/0!</v>
      </c>
      <c r="O67" s="5" t="e">
        <f t="shared" si="5"/>
        <v>#DIV/0!</v>
      </c>
    </row>
    <row r="68" spans="1:15" ht="15.75" customHeight="1">
      <c r="A68" s="28" t="s">
        <v>72</v>
      </c>
      <c r="B68" s="125"/>
      <c r="C68" s="126"/>
      <c r="D68" s="46"/>
      <c r="E68" s="127"/>
      <c r="F68" s="108" t="e">
        <f t="shared" si="4"/>
        <v>#DIV/0!</v>
      </c>
      <c r="G68" s="8"/>
      <c r="H68" s="29"/>
      <c r="I68" s="30"/>
      <c r="J68" s="108" t="e">
        <f t="shared" si="6"/>
        <v>#DIV/0!</v>
      </c>
      <c r="K68" s="158"/>
      <c r="L68" s="46"/>
      <c r="M68" s="127"/>
      <c r="N68" s="108" t="e">
        <f t="shared" si="7"/>
        <v>#DIV/0!</v>
      </c>
      <c r="O68" s="5" t="e">
        <f t="shared" si="5"/>
        <v>#DIV/0!</v>
      </c>
    </row>
    <row r="69" spans="1:15" ht="15.75" customHeight="1">
      <c r="A69" s="28" t="s">
        <v>73</v>
      </c>
      <c r="B69" s="125"/>
      <c r="C69" s="126"/>
      <c r="D69" s="46"/>
      <c r="E69" s="127"/>
      <c r="F69" s="108" t="e">
        <f t="shared" si="4"/>
        <v>#DIV/0!</v>
      </c>
      <c r="G69" s="8"/>
      <c r="H69" s="29"/>
      <c r="I69" s="30"/>
      <c r="J69" s="108" t="e">
        <f t="shared" si="6"/>
        <v>#DIV/0!</v>
      </c>
      <c r="K69" s="158"/>
      <c r="L69" s="46"/>
      <c r="M69" s="127"/>
      <c r="N69" s="108" t="e">
        <f t="shared" si="7"/>
        <v>#DIV/0!</v>
      </c>
      <c r="O69" s="5" t="e">
        <f t="shared" si="5"/>
        <v>#DIV/0!</v>
      </c>
    </row>
    <row r="70" spans="1:15" ht="15.75" customHeight="1">
      <c r="A70" s="31" t="s">
        <v>74</v>
      </c>
      <c r="B70" s="125">
        <f>SUM(B49:B69)</f>
        <v>724547</v>
      </c>
      <c r="C70" s="126">
        <f>SUM(C49:C69)</f>
        <v>727503</v>
      </c>
      <c r="D70" s="46">
        <f>SUM(D49:D69)</f>
        <v>391084.43000000005</v>
      </c>
      <c r="E70" s="127">
        <f>SUM(E49:E69)</f>
        <v>6000</v>
      </c>
      <c r="F70" s="108">
        <f t="shared" si="4"/>
        <v>54.6</v>
      </c>
      <c r="G70" s="8">
        <f>SUM(G49:G69)</f>
        <v>819654</v>
      </c>
      <c r="H70" s="29">
        <f>SUM(H49:H69)</f>
        <v>456918.25</v>
      </c>
      <c r="I70" s="30">
        <f>SUM(I49:I69)</f>
        <v>7000</v>
      </c>
      <c r="J70" s="108">
        <f t="shared" si="6"/>
        <v>56.6</v>
      </c>
      <c r="K70" s="126">
        <f>SUM(K49:K69)</f>
        <v>766742</v>
      </c>
      <c r="L70" s="46">
        <f>SUM(L49:L69)</f>
        <v>764722.7000000001</v>
      </c>
      <c r="M70" s="127">
        <f>SUM(M49:M69)</f>
        <v>7000</v>
      </c>
      <c r="N70" s="108">
        <f t="shared" si="7"/>
        <v>100.6</v>
      </c>
      <c r="O70" s="5">
        <f t="shared" si="5"/>
        <v>54.8</v>
      </c>
    </row>
    <row r="71" spans="1:15" ht="15.75" customHeight="1">
      <c r="A71" s="28" t="s">
        <v>75</v>
      </c>
      <c r="B71" s="128"/>
      <c r="C71" s="129"/>
      <c r="D71" s="130"/>
      <c r="E71" s="131"/>
      <c r="F71" s="108" t="e">
        <f t="shared" si="4"/>
        <v>#DIV/0!</v>
      </c>
      <c r="G71" s="10"/>
      <c r="H71" s="32"/>
      <c r="I71" s="33"/>
      <c r="J71" s="108" t="e">
        <f t="shared" si="6"/>
        <v>#DIV/0!</v>
      </c>
      <c r="K71" s="159"/>
      <c r="L71" s="130"/>
      <c r="M71" s="131"/>
      <c r="N71" s="108" t="e">
        <f t="shared" si="7"/>
        <v>#DIV/0!</v>
      </c>
      <c r="O71" s="5" t="e">
        <f t="shared" si="5"/>
        <v>#DIV/0!</v>
      </c>
    </row>
    <row r="72" spans="1:15" ht="15.75" customHeight="1">
      <c r="A72" s="28" t="s">
        <v>76</v>
      </c>
      <c r="B72" s="128">
        <v>431496</v>
      </c>
      <c r="C72" s="129">
        <v>431496</v>
      </c>
      <c r="D72" s="130">
        <v>215748.01</v>
      </c>
      <c r="E72" s="131"/>
      <c r="F72" s="110">
        <f t="shared" si="4"/>
        <v>50</v>
      </c>
      <c r="G72" s="10">
        <v>431496</v>
      </c>
      <c r="H72" s="32">
        <v>323622.01</v>
      </c>
      <c r="I72" s="33"/>
      <c r="J72" s="110">
        <f t="shared" si="6"/>
        <v>75</v>
      </c>
      <c r="K72" s="159">
        <v>431496</v>
      </c>
      <c r="L72" s="130">
        <v>431496</v>
      </c>
      <c r="M72" s="131"/>
      <c r="N72" s="110">
        <f t="shared" si="7"/>
        <v>100</v>
      </c>
      <c r="O72" s="5">
        <f t="shared" si="5"/>
        <v>50</v>
      </c>
    </row>
    <row r="73" spans="1:15" ht="15.75" customHeight="1">
      <c r="A73" s="31" t="s">
        <v>77</v>
      </c>
      <c r="B73" s="132">
        <v>27000</v>
      </c>
      <c r="C73" s="133">
        <v>36360</v>
      </c>
      <c r="D73" s="134">
        <v>8661</v>
      </c>
      <c r="E73" s="135"/>
      <c r="F73" s="110">
        <f t="shared" si="4"/>
        <v>23.8</v>
      </c>
      <c r="G73" s="35"/>
      <c r="H73" s="36"/>
      <c r="I73" s="37"/>
      <c r="J73" s="110" t="e">
        <f t="shared" si="6"/>
        <v>#DIV/0!</v>
      </c>
      <c r="K73" s="133"/>
      <c r="L73" s="134"/>
      <c r="M73" s="135"/>
      <c r="N73" s="110" t="e">
        <f t="shared" si="7"/>
        <v>#DIV/0!</v>
      </c>
      <c r="O73" s="5">
        <f t="shared" si="5"/>
        <v>32.1</v>
      </c>
    </row>
    <row r="74" spans="1:15" ht="15.75" customHeight="1">
      <c r="A74" s="28" t="s">
        <v>78</v>
      </c>
      <c r="B74" s="125">
        <v>5332352</v>
      </c>
      <c r="C74" s="126">
        <v>5362010</v>
      </c>
      <c r="D74" s="46">
        <v>3017249</v>
      </c>
      <c r="E74" s="127"/>
      <c r="F74" s="110">
        <f t="shared" si="4"/>
        <v>56.3</v>
      </c>
      <c r="G74" s="8">
        <v>5398370</v>
      </c>
      <c r="H74" s="29">
        <v>3988335</v>
      </c>
      <c r="I74" s="30"/>
      <c r="J74" s="110">
        <f t="shared" si="6"/>
        <v>73.9</v>
      </c>
      <c r="K74" s="126">
        <v>5498044</v>
      </c>
      <c r="L74" s="46">
        <v>5498044</v>
      </c>
      <c r="M74" s="127"/>
      <c r="N74" s="110">
        <f t="shared" si="7"/>
        <v>100</v>
      </c>
      <c r="O74" s="5">
        <f t="shared" si="5"/>
        <v>56.6</v>
      </c>
    </row>
    <row r="75" spans="1:15" ht="15.75" customHeight="1">
      <c r="A75" s="28" t="s">
        <v>79</v>
      </c>
      <c r="B75" s="125"/>
      <c r="C75" s="126"/>
      <c r="D75" s="46"/>
      <c r="E75" s="127"/>
      <c r="F75" s="108" t="e">
        <f t="shared" si="4"/>
        <v>#DIV/0!</v>
      </c>
      <c r="G75" s="8"/>
      <c r="H75" s="29"/>
      <c r="I75" s="30"/>
      <c r="J75" s="108" t="e">
        <f t="shared" si="6"/>
        <v>#DIV/0!</v>
      </c>
      <c r="K75" s="126"/>
      <c r="L75" s="46"/>
      <c r="M75" s="127"/>
      <c r="N75" s="108" t="e">
        <f t="shared" si="7"/>
        <v>#DIV/0!</v>
      </c>
      <c r="O75" s="5" t="e">
        <f t="shared" si="5"/>
        <v>#DIV/0!</v>
      </c>
    </row>
    <row r="76" spans="1:15" ht="15.75" customHeight="1">
      <c r="A76" s="28" t="s">
        <v>80</v>
      </c>
      <c r="B76" s="125"/>
      <c r="C76" s="126"/>
      <c r="D76" s="46"/>
      <c r="E76" s="127"/>
      <c r="F76" s="110" t="e">
        <f t="shared" si="4"/>
        <v>#DIV/0!</v>
      </c>
      <c r="G76" s="8"/>
      <c r="H76" s="29"/>
      <c r="I76" s="30"/>
      <c r="J76" s="110" t="e">
        <f t="shared" si="6"/>
        <v>#DIV/0!</v>
      </c>
      <c r="K76" s="126"/>
      <c r="L76" s="46"/>
      <c r="M76" s="127"/>
      <c r="N76" s="110" t="e">
        <f t="shared" si="7"/>
        <v>#DIV/0!</v>
      </c>
      <c r="O76" s="5" t="e">
        <f t="shared" si="5"/>
        <v>#DIV/0!</v>
      </c>
    </row>
    <row r="77" spans="1:15" ht="15.75" customHeight="1">
      <c r="A77" s="31" t="s">
        <v>81</v>
      </c>
      <c r="B77" s="125"/>
      <c r="C77" s="126"/>
      <c r="D77" s="46"/>
      <c r="E77" s="127"/>
      <c r="F77" s="110" t="e">
        <f t="shared" si="4"/>
        <v>#DIV/0!</v>
      </c>
      <c r="G77" s="8"/>
      <c r="H77" s="29"/>
      <c r="I77" s="30"/>
      <c r="J77" s="110" t="e">
        <f t="shared" si="6"/>
        <v>#DIV/0!</v>
      </c>
      <c r="K77" s="126"/>
      <c r="L77" s="46"/>
      <c r="M77" s="127"/>
      <c r="N77" s="110" t="e">
        <f t="shared" si="7"/>
        <v>#DIV/0!</v>
      </c>
      <c r="O77" s="5" t="e">
        <f t="shared" si="5"/>
        <v>#DIV/0!</v>
      </c>
    </row>
    <row r="78" spans="1:15" ht="15.75" customHeight="1">
      <c r="A78" s="31" t="s">
        <v>82</v>
      </c>
      <c r="B78" s="125">
        <f>SUM(B72:B77)</f>
        <v>5790848</v>
      </c>
      <c r="C78" s="126">
        <f>SUM(C72:C77)</f>
        <v>5829866</v>
      </c>
      <c r="D78" s="46">
        <f>SUM(D72:D77)</f>
        <v>3241658.01</v>
      </c>
      <c r="E78" s="127">
        <f>SUM(E72:E77)</f>
        <v>0</v>
      </c>
      <c r="F78" s="108">
        <f t="shared" si="4"/>
        <v>55.6</v>
      </c>
      <c r="G78" s="8">
        <f>SUM(G72:G77)</f>
        <v>5829866</v>
      </c>
      <c r="H78" s="29">
        <f>SUM(H72:H77)</f>
        <v>4311957.01</v>
      </c>
      <c r="I78" s="30">
        <f>SUM(I72:I77)</f>
        <v>0</v>
      </c>
      <c r="J78" s="108">
        <f t="shared" si="6"/>
        <v>74</v>
      </c>
      <c r="K78" s="126">
        <f>SUM(K72:K77)</f>
        <v>5929540</v>
      </c>
      <c r="L78" s="46">
        <f>SUM(L72:L77)</f>
        <v>5929540</v>
      </c>
      <c r="M78" s="127">
        <f>SUM(M72:M77)</f>
        <v>0</v>
      </c>
      <c r="N78" s="108">
        <f t="shared" si="7"/>
        <v>100</v>
      </c>
      <c r="O78" s="5">
        <f t="shared" si="5"/>
        <v>56</v>
      </c>
    </row>
    <row r="79" spans="1:15" ht="15.75" customHeight="1" thickBot="1">
      <c r="A79" s="38" t="s">
        <v>83</v>
      </c>
      <c r="B79" s="128">
        <f>B70+B78</f>
        <v>6515395</v>
      </c>
      <c r="C79" s="129">
        <f>C70+C78</f>
        <v>6557369</v>
      </c>
      <c r="D79" s="130">
        <f>D70+D78</f>
        <v>3632742.44</v>
      </c>
      <c r="E79" s="131">
        <f>E70+E78</f>
        <v>6000</v>
      </c>
      <c r="F79" s="110">
        <f t="shared" si="4"/>
        <v>55.5</v>
      </c>
      <c r="G79" s="10">
        <f>G70+G78</f>
        <v>6649520</v>
      </c>
      <c r="H79" s="32">
        <f>H70+H78</f>
        <v>4768875.26</v>
      </c>
      <c r="I79" s="32">
        <f>I70+I78</f>
        <v>7000</v>
      </c>
      <c r="J79" s="110">
        <f t="shared" si="6"/>
        <v>71.8</v>
      </c>
      <c r="K79" s="129">
        <f>K70+K78</f>
        <v>6696282</v>
      </c>
      <c r="L79" s="130">
        <f>L70+L78</f>
        <v>6694262.7</v>
      </c>
      <c r="M79" s="131">
        <f>M70+M78</f>
        <v>7000</v>
      </c>
      <c r="N79" s="110">
        <f t="shared" si="7"/>
        <v>100.1</v>
      </c>
      <c r="O79" s="5">
        <f t="shared" si="5"/>
        <v>55.8</v>
      </c>
    </row>
    <row r="80" spans="1:15" ht="15.75" customHeight="1" thickBot="1">
      <c r="A80" s="39" t="s">
        <v>84</v>
      </c>
      <c r="B80" s="136">
        <f>B79-B32</f>
        <v>0</v>
      </c>
      <c r="C80" s="136">
        <f>C79-C32</f>
        <v>0</v>
      </c>
      <c r="D80" s="136">
        <f>D79-D32</f>
        <v>0.3699999996460974</v>
      </c>
      <c r="E80" s="136">
        <f>E79-E32</f>
        <v>3008.88</v>
      </c>
      <c r="F80" s="111" t="e">
        <f t="shared" si="4"/>
        <v>#DIV/0!</v>
      </c>
      <c r="G80" s="11">
        <f>G79-G32</f>
        <v>0</v>
      </c>
      <c r="H80" s="11">
        <f>H79-H32</f>
        <v>77055.63999999966</v>
      </c>
      <c r="I80" s="11">
        <f>I79-I32</f>
        <v>3693.48</v>
      </c>
      <c r="J80" s="111" t="e">
        <f t="shared" si="6"/>
        <v>#DIV/0!</v>
      </c>
      <c r="K80" s="136">
        <f>K79-K32</f>
        <v>0</v>
      </c>
      <c r="L80" s="136">
        <f>L79-L32</f>
        <v>3398.6299999998882</v>
      </c>
      <c r="M80" s="136">
        <f>M79-M32</f>
        <v>3693.48</v>
      </c>
      <c r="N80" s="111" t="e">
        <f t="shared" si="7"/>
        <v>#DIV/0!</v>
      </c>
      <c r="O80" s="5" t="e">
        <f>ROUND((D80+E80)/(B80/100),1)</f>
        <v>#DIV/0!</v>
      </c>
    </row>
    <row r="81" spans="1:15" ht="15.75" customHeight="1" thickBot="1">
      <c r="A81" s="68" t="s">
        <v>92</v>
      </c>
      <c r="B81" s="137"/>
      <c r="C81" s="137"/>
      <c r="D81" s="138">
        <f>D80+E80</f>
        <v>3009.249999999646</v>
      </c>
      <c r="E81" s="137"/>
      <c r="F81" s="70"/>
      <c r="G81" s="70"/>
      <c r="H81" s="71">
        <f>H80+I80</f>
        <v>80749.11999999966</v>
      </c>
      <c r="I81" s="70"/>
      <c r="J81" s="70"/>
      <c r="K81" s="137"/>
      <c r="L81" s="138">
        <f>L80+M80</f>
        <v>7092.109999999888</v>
      </c>
      <c r="M81" s="137"/>
      <c r="N81" s="70"/>
      <c r="O81" s="69"/>
    </row>
    <row r="82" spans="1:15" ht="15.75" customHeight="1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9"/>
    </row>
    <row r="83" spans="2:13" ht="15.75" customHeight="1">
      <c r="B83" s="12"/>
      <c r="C83" s="40"/>
      <c r="D83" s="15"/>
      <c r="E83" s="15"/>
      <c r="F83" s="41"/>
      <c r="H83" s="15"/>
      <c r="L83" s="15"/>
      <c r="M83" s="2"/>
    </row>
    <row r="84" spans="1:6" ht="15.75" customHeight="1">
      <c r="A84" s="42" t="s">
        <v>85</v>
      </c>
      <c r="C84" s="40"/>
      <c r="D84" s="15"/>
      <c r="E84" s="15"/>
      <c r="F84" s="41"/>
    </row>
    <row r="85" spans="3:6" ht="15.75" customHeight="1" thickBot="1">
      <c r="C85" s="40"/>
      <c r="D85" s="15"/>
      <c r="E85" s="15"/>
      <c r="F85" s="41"/>
    </row>
    <row r="86" spans="1:8" ht="15.75" customHeight="1">
      <c r="A86" s="95"/>
      <c r="B86" s="112" t="s">
        <v>10</v>
      </c>
      <c r="C86" s="81" t="s">
        <v>14</v>
      </c>
      <c r="D86" s="113" t="s">
        <v>15</v>
      </c>
      <c r="E86" s="43"/>
      <c r="F86" s="41"/>
      <c r="G86" s="40"/>
      <c r="H86" s="3" t="s">
        <v>96</v>
      </c>
    </row>
    <row r="87" spans="1:8" ht="15.75" customHeight="1">
      <c r="A87" s="99" t="s">
        <v>86</v>
      </c>
      <c r="B87" s="115">
        <v>3000</v>
      </c>
      <c r="C87" s="116">
        <v>1000</v>
      </c>
      <c r="D87" s="117">
        <v>0</v>
      </c>
      <c r="E87" s="43"/>
      <c r="F87" s="41"/>
      <c r="H87" s="3" t="s">
        <v>97</v>
      </c>
    </row>
    <row r="88" spans="1:13" ht="15.75" customHeight="1">
      <c r="A88" s="114" t="s">
        <v>87</v>
      </c>
      <c r="B88" s="115">
        <v>0</v>
      </c>
      <c r="C88" s="116">
        <v>0</v>
      </c>
      <c r="D88" s="117">
        <v>0</v>
      </c>
      <c r="E88" s="43"/>
      <c r="F88" s="41"/>
      <c r="G88" s="40"/>
      <c r="H88" s="175" t="s">
        <v>98</v>
      </c>
      <c r="L88" s="15"/>
      <c r="M88" s="2"/>
    </row>
    <row r="89" spans="1:8" ht="15.75" customHeight="1">
      <c r="A89" s="114" t="s">
        <v>88</v>
      </c>
      <c r="B89" s="115">
        <v>8946</v>
      </c>
      <c r="C89" s="116">
        <v>29737</v>
      </c>
      <c r="D89" s="117">
        <v>164694.3</v>
      </c>
      <c r="E89" s="43"/>
      <c r="F89" s="41"/>
      <c r="G89" s="40"/>
      <c r="H89" s="175" t="s">
        <v>99</v>
      </c>
    </row>
    <row r="90" spans="1:13" ht="15.75" customHeight="1" thickBot="1">
      <c r="A90" s="100" t="s">
        <v>89</v>
      </c>
      <c r="B90" s="118">
        <v>0</v>
      </c>
      <c r="C90" s="119">
        <v>0</v>
      </c>
      <c r="D90" s="120">
        <v>0</v>
      </c>
      <c r="E90" s="43"/>
      <c r="F90" s="41"/>
      <c r="G90" s="40"/>
      <c r="H90" s="175" t="s">
        <v>100</v>
      </c>
      <c r="L90" s="15"/>
      <c r="M90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PageLayoutView="0" workbookViewId="0" topLeftCell="A66">
      <selection activeCell="K91" sqref="K91"/>
    </sheetView>
  </sheetViews>
  <sheetFormatPr defaultColWidth="9.140625" defaultRowHeight="15"/>
  <cols>
    <col min="1" max="1" width="22.421875" style="50" customWidth="1"/>
    <col min="2" max="5" width="13.7109375" style="50" customWidth="1"/>
    <col min="6" max="6" width="7.00390625" style="50" customWidth="1"/>
    <col min="7" max="9" width="13.7109375" style="50" customWidth="1"/>
    <col min="10" max="10" width="7.00390625" style="50" customWidth="1"/>
    <col min="11" max="13" width="13.7109375" style="50" customWidth="1"/>
    <col min="14" max="14" width="7.00390625" style="50" customWidth="1"/>
    <col min="15" max="15" width="7.00390625" style="58" bestFit="1" customWidth="1"/>
    <col min="16" max="16384" width="9.140625" style="50" customWidth="1"/>
  </cols>
  <sheetData>
    <row r="1" ht="15">
      <c r="H1" s="77" t="s">
        <v>94</v>
      </c>
    </row>
    <row r="2" spans="1:14" ht="15.75" thickBot="1">
      <c r="A2" s="59" t="s">
        <v>0</v>
      </c>
      <c r="B2" s="59" t="s">
        <v>1</v>
      </c>
      <c r="C2" s="59"/>
      <c r="F2" s="59"/>
      <c r="G2" s="59"/>
      <c r="J2" s="59"/>
      <c r="K2" s="59"/>
      <c r="N2" s="59"/>
    </row>
    <row r="3" spans="1:15" ht="12.75">
      <c r="A3" s="80" t="s">
        <v>2</v>
      </c>
      <c r="B3" s="17" t="s">
        <v>3</v>
      </c>
      <c r="C3" s="19" t="s">
        <v>4</v>
      </c>
      <c r="D3" s="81" t="s">
        <v>5</v>
      </c>
      <c r="E3" s="82"/>
      <c r="F3" s="83" t="s">
        <v>6</v>
      </c>
      <c r="G3" s="18" t="s">
        <v>4</v>
      </c>
      <c r="H3" s="81" t="s">
        <v>7</v>
      </c>
      <c r="I3" s="82"/>
      <c r="J3" s="83" t="s">
        <v>6</v>
      </c>
      <c r="K3" s="78" t="s">
        <v>4</v>
      </c>
      <c r="L3" s="81" t="s">
        <v>8</v>
      </c>
      <c r="M3" s="82"/>
      <c r="N3" s="83" t="s">
        <v>6</v>
      </c>
      <c r="O3" s="44" t="s">
        <v>90</v>
      </c>
    </row>
    <row r="4" spans="1:15" ht="13.5" thickBot="1">
      <c r="A4" s="84"/>
      <c r="B4" s="21" t="s">
        <v>9</v>
      </c>
      <c r="C4" s="23" t="s">
        <v>10</v>
      </c>
      <c r="D4" s="85" t="s">
        <v>11</v>
      </c>
      <c r="E4" s="85" t="s">
        <v>12</v>
      </c>
      <c r="F4" s="86" t="s">
        <v>13</v>
      </c>
      <c r="G4" s="22" t="s">
        <v>14</v>
      </c>
      <c r="H4" s="85" t="s">
        <v>11</v>
      </c>
      <c r="I4" s="85" t="s">
        <v>12</v>
      </c>
      <c r="J4" s="86" t="s">
        <v>13</v>
      </c>
      <c r="K4" s="79" t="s">
        <v>15</v>
      </c>
      <c r="L4" s="85" t="s">
        <v>11</v>
      </c>
      <c r="M4" s="85" t="s">
        <v>12</v>
      </c>
      <c r="N4" s="86" t="s">
        <v>13</v>
      </c>
      <c r="O4" s="45" t="s">
        <v>91</v>
      </c>
    </row>
    <row r="5" spans="1:15" ht="15.75" customHeight="1">
      <c r="A5" s="87" t="s">
        <v>16</v>
      </c>
      <c r="B5" s="51">
        <v>286164.5</v>
      </c>
      <c r="C5" s="51">
        <v>310200</v>
      </c>
      <c r="D5" s="52">
        <v>146869.1</v>
      </c>
      <c r="E5" s="145"/>
      <c r="F5" s="88">
        <f>ROUND((D5+E5)/(C5/100),1)</f>
        <v>47.3</v>
      </c>
      <c r="G5" s="173">
        <v>293850</v>
      </c>
      <c r="H5" s="174">
        <v>206469.1</v>
      </c>
      <c r="I5" s="161"/>
      <c r="J5" s="88">
        <f>ROUND((H5+I5)/(G5/100),1)</f>
        <v>70.3</v>
      </c>
      <c r="K5" s="169">
        <v>450000</v>
      </c>
      <c r="L5" s="161">
        <v>449224.83</v>
      </c>
      <c r="M5" s="161"/>
      <c r="N5" s="88">
        <f>ROUND((L5+M5)/(K5/100),1)</f>
        <v>99.8</v>
      </c>
      <c r="O5" s="5">
        <f>ROUND((L5+M5)/(B5/100),1)</f>
        <v>157</v>
      </c>
    </row>
    <row r="6" spans="1:15" ht="15.75" customHeight="1">
      <c r="A6" s="89" t="s">
        <v>17</v>
      </c>
      <c r="B6" s="52">
        <v>49000</v>
      </c>
      <c r="C6" s="52">
        <v>49000</v>
      </c>
      <c r="D6" s="52">
        <v>6550.8</v>
      </c>
      <c r="E6" s="147"/>
      <c r="F6" s="90">
        <f aca="true" t="shared" si="0" ref="F6:F32">ROUND((D6+E6)/(C6/100),1)</f>
        <v>13.4</v>
      </c>
      <c r="G6" s="174">
        <v>49000</v>
      </c>
      <c r="H6" s="174">
        <v>30033.8</v>
      </c>
      <c r="I6" s="163"/>
      <c r="J6" s="90">
        <f aca="true" t="shared" si="1" ref="J6:J32">ROUND((H6+I6)/(G6/100),1)</f>
        <v>61.3</v>
      </c>
      <c r="K6" s="170">
        <v>49000</v>
      </c>
      <c r="L6" s="163">
        <v>47033.8</v>
      </c>
      <c r="M6" s="163"/>
      <c r="N6" s="90">
        <f aca="true" t="shared" si="2" ref="N6:N32">ROUND((L6+M6)/(K6/100),1)</f>
        <v>96</v>
      </c>
      <c r="O6" s="5">
        <f aca="true" t="shared" si="3" ref="O6:O32">ROUND((L6+M6)/(B6/100),1)</f>
        <v>96</v>
      </c>
    </row>
    <row r="7" spans="1:15" ht="15.75" customHeight="1">
      <c r="A7" s="89" t="s">
        <v>18</v>
      </c>
      <c r="B7" s="52">
        <v>116000</v>
      </c>
      <c r="C7" s="52">
        <v>116000</v>
      </c>
      <c r="D7" s="52">
        <v>40216.8</v>
      </c>
      <c r="E7" s="147"/>
      <c r="F7" s="90">
        <f t="shared" si="0"/>
        <v>34.7</v>
      </c>
      <c r="G7" s="174">
        <v>116000</v>
      </c>
      <c r="H7" s="174">
        <v>51513.8</v>
      </c>
      <c r="I7" s="163"/>
      <c r="J7" s="90">
        <f t="shared" si="1"/>
        <v>44.4</v>
      </c>
      <c r="K7" s="170">
        <v>116000</v>
      </c>
      <c r="L7" s="163">
        <v>121513.8</v>
      </c>
      <c r="M7" s="163"/>
      <c r="N7" s="90">
        <f t="shared" si="2"/>
        <v>104.8</v>
      </c>
      <c r="O7" s="5">
        <f t="shared" si="3"/>
        <v>104.8</v>
      </c>
    </row>
    <row r="8" spans="1:15" ht="15.75" customHeight="1">
      <c r="A8" s="89" t="s">
        <v>20</v>
      </c>
      <c r="B8" s="52">
        <v>20000</v>
      </c>
      <c r="C8" s="52">
        <v>20000</v>
      </c>
      <c r="D8" s="52">
        <v>2270</v>
      </c>
      <c r="E8" s="147"/>
      <c r="F8" s="90">
        <f t="shared" si="0"/>
        <v>11.4</v>
      </c>
      <c r="G8" s="174">
        <v>20000</v>
      </c>
      <c r="H8" s="174">
        <v>4772</v>
      </c>
      <c r="I8" s="163"/>
      <c r="J8" s="90">
        <f t="shared" si="1"/>
        <v>23.9</v>
      </c>
      <c r="K8" s="170">
        <v>20000</v>
      </c>
      <c r="L8" s="163">
        <v>14516</v>
      </c>
      <c r="M8" s="163"/>
      <c r="N8" s="90">
        <f t="shared" si="2"/>
        <v>72.6</v>
      </c>
      <c r="O8" s="5">
        <f t="shared" si="3"/>
        <v>72.6</v>
      </c>
    </row>
    <row r="9" spans="1:15" ht="15.75" customHeight="1">
      <c r="A9" s="89" t="s">
        <v>21</v>
      </c>
      <c r="B9" s="52">
        <v>30000</v>
      </c>
      <c r="C9" s="52">
        <v>30000</v>
      </c>
      <c r="D9" s="52"/>
      <c r="E9" s="147"/>
      <c r="F9" s="90">
        <f t="shared" si="0"/>
        <v>0</v>
      </c>
      <c r="G9" s="174">
        <v>30000</v>
      </c>
      <c r="H9" s="174">
        <v>0</v>
      </c>
      <c r="I9" s="163"/>
      <c r="J9" s="90">
        <f t="shared" si="1"/>
        <v>0</v>
      </c>
      <c r="K9" s="170">
        <v>30000</v>
      </c>
      <c r="L9" s="163">
        <v>23500</v>
      </c>
      <c r="M9" s="163"/>
      <c r="N9" s="90">
        <f t="shared" si="2"/>
        <v>78.3</v>
      </c>
      <c r="O9" s="5">
        <f t="shared" si="3"/>
        <v>78.3</v>
      </c>
    </row>
    <row r="10" spans="1:15" ht="15.75" customHeight="1">
      <c r="A10" s="89" t="s">
        <v>22</v>
      </c>
      <c r="B10" s="52">
        <v>0</v>
      </c>
      <c r="C10" s="52">
        <v>0</v>
      </c>
      <c r="D10" s="52">
        <v>0</v>
      </c>
      <c r="E10" s="147"/>
      <c r="F10" s="90" t="e">
        <f t="shared" si="0"/>
        <v>#DIV/0!</v>
      </c>
      <c r="G10" s="174">
        <v>0</v>
      </c>
      <c r="H10" s="174">
        <v>0</v>
      </c>
      <c r="I10" s="163"/>
      <c r="J10" s="90" t="e">
        <f t="shared" si="1"/>
        <v>#DIV/0!</v>
      </c>
      <c r="K10" s="174"/>
      <c r="L10" s="174"/>
      <c r="M10" s="163"/>
      <c r="N10" s="90" t="e">
        <f t="shared" si="2"/>
        <v>#DIV/0!</v>
      </c>
      <c r="O10" s="5" t="e">
        <f t="shared" si="3"/>
        <v>#DIV/0!</v>
      </c>
    </row>
    <row r="11" spans="1:15" ht="15.75" customHeight="1">
      <c r="A11" s="89" t="s">
        <v>23</v>
      </c>
      <c r="B11" s="52">
        <v>0</v>
      </c>
      <c r="C11" s="52">
        <v>0</v>
      </c>
      <c r="D11" s="52">
        <v>0</v>
      </c>
      <c r="E11" s="147"/>
      <c r="F11" s="90" t="e">
        <f t="shared" si="0"/>
        <v>#DIV/0!</v>
      </c>
      <c r="G11" s="174">
        <v>0</v>
      </c>
      <c r="H11" s="174">
        <v>0</v>
      </c>
      <c r="I11" s="163"/>
      <c r="J11" s="90" t="e">
        <f t="shared" si="1"/>
        <v>#DIV/0!</v>
      </c>
      <c r="K11" s="174"/>
      <c r="L11" s="174"/>
      <c r="M11" s="163"/>
      <c r="N11" s="90" t="e">
        <f t="shared" si="2"/>
        <v>#DIV/0!</v>
      </c>
      <c r="O11" s="5" t="e">
        <f t="shared" si="3"/>
        <v>#DIV/0!</v>
      </c>
    </row>
    <row r="12" spans="1:15" ht="15.75" customHeight="1">
      <c r="A12" s="89" t="s">
        <v>24</v>
      </c>
      <c r="B12" s="52">
        <v>65000</v>
      </c>
      <c r="C12" s="52">
        <v>132900</v>
      </c>
      <c r="D12" s="52">
        <v>92580</v>
      </c>
      <c r="E12" s="147"/>
      <c r="F12" s="90">
        <f t="shared" si="0"/>
        <v>69.7</v>
      </c>
      <c r="G12" s="174">
        <v>132900</v>
      </c>
      <c r="H12" s="174">
        <v>133109</v>
      </c>
      <c r="I12" s="163"/>
      <c r="J12" s="90">
        <f t="shared" si="1"/>
        <v>100.2</v>
      </c>
      <c r="K12" s="170">
        <v>132900</v>
      </c>
      <c r="L12" s="163">
        <v>134139.8</v>
      </c>
      <c r="M12" s="163"/>
      <c r="N12" s="90">
        <f t="shared" si="2"/>
        <v>100.9</v>
      </c>
      <c r="O12" s="5">
        <f t="shared" si="3"/>
        <v>206.4</v>
      </c>
    </row>
    <row r="13" spans="1:15" ht="15.75" customHeight="1">
      <c r="A13" s="89" t="s">
        <v>25</v>
      </c>
      <c r="B13" s="52">
        <v>15000</v>
      </c>
      <c r="C13" s="52">
        <v>15000</v>
      </c>
      <c r="D13" s="52">
        <v>4469</v>
      </c>
      <c r="E13" s="147"/>
      <c r="F13" s="90">
        <f t="shared" si="0"/>
        <v>29.8</v>
      </c>
      <c r="G13" s="174">
        <v>15000</v>
      </c>
      <c r="H13" s="174">
        <v>6028</v>
      </c>
      <c r="I13" s="163"/>
      <c r="J13" s="90">
        <f t="shared" si="1"/>
        <v>40.2</v>
      </c>
      <c r="K13" s="170">
        <v>15000</v>
      </c>
      <c r="L13" s="163">
        <v>13517</v>
      </c>
      <c r="M13" s="163"/>
      <c r="N13" s="90">
        <f t="shared" si="2"/>
        <v>90.1</v>
      </c>
      <c r="O13" s="5">
        <f t="shared" si="3"/>
        <v>90.1</v>
      </c>
    </row>
    <row r="14" spans="1:15" ht="15.75" customHeight="1">
      <c r="A14" s="89" t="s">
        <v>26</v>
      </c>
      <c r="B14" s="52">
        <v>10000</v>
      </c>
      <c r="C14" s="52">
        <v>10000</v>
      </c>
      <c r="D14" s="52">
        <v>6216</v>
      </c>
      <c r="E14" s="147"/>
      <c r="F14" s="90">
        <f t="shared" si="0"/>
        <v>62.2</v>
      </c>
      <c r="G14" s="174">
        <v>10000</v>
      </c>
      <c r="H14" s="174">
        <v>10156</v>
      </c>
      <c r="I14" s="163"/>
      <c r="J14" s="90">
        <f t="shared" si="1"/>
        <v>101.6</v>
      </c>
      <c r="K14" s="170">
        <v>10000</v>
      </c>
      <c r="L14" s="163">
        <v>10156</v>
      </c>
      <c r="M14" s="163"/>
      <c r="N14" s="90">
        <f t="shared" si="2"/>
        <v>101.6</v>
      </c>
      <c r="O14" s="5">
        <f t="shared" si="3"/>
        <v>101.6</v>
      </c>
    </row>
    <row r="15" spans="1:15" ht="15.75" customHeight="1">
      <c r="A15" s="89" t="s">
        <v>27</v>
      </c>
      <c r="B15" s="52">
        <v>326617</v>
      </c>
      <c r="C15" s="52">
        <v>350628.5</v>
      </c>
      <c r="D15" s="52">
        <v>166075.15</v>
      </c>
      <c r="E15" s="147"/>
      <c r="F15" s="90">
        <f t="shared" si="0"/>
        <v>47.4</v>
      </c>
      <c r="G15" s="174">
        <v>350628.5</v>
      </c>
      <c r="H15" s="174">
        <v>211800.7</v>
      </c>
      <c r="I15" s="163"/>
      <c r="J15" s="90">
        <f t="shared" si="1"/>
        <v>60.4</v>
      </c>
      <c r="K15" s="170">
        <v>350628.5</v>
      </c>
      <c r="L15" s="163">
        <v>395822.59</v>
      </c>
      <c r="M15" s="163"/>
      <c r="N15" s="90">
        <f t="shared" si="2"/>
        <v>112.9</v>
      </c>
      <c r="O15" s="5">
        <f t="shared" si="3"/>
        <v>121.2</v>
      </c>
    </row>
    <row r="16" spans="1:15" ht="15.75" customHeight="1">
      <c r="A16" s="89" t="s">
        <v>28</v>
      </c>
      <c r="B16" s="52">
        <v>5699188</v>
      </c>
      <c r="C16" s="52">
        <v>5705427</v>
      </c>
      <c r="D16" s="52">
        <v>2830816</v>
      </c>
      <c r="E16" s="147"/>
      <c r="F16" s="90">
        <f t="shared" si="0"/>
        <v>49.6</v>
      </c>
      <c r="G16" s="174">
        <v>5705084</v>
      </c>
      <c r="H16" s="174">
        <v>4235068</v>
      </c>
      <c r="I16" s="163"/>
      <c r="J16" s="90">
        <f t="shared" si="1"/>
        <v>74.2</v>
      </c>
      <c r="K16" s="170">
        <v>5870252</v>
      </c>
      <c r="L16" s="163">
        <v>5834482</v>
      </c>
      <c r="M16" s="163"/>
      <c r="N16" s="90">
        <f t="shared" si="2"/>
        <v>99.4</v>
      </c>
      <c r="O16" s="5">
        <f t="shared" si="3"/>
        <v>102.4</v>
      </c>
    </row>
    <row r="17" spans="1:15" ht="15.75" customHeight="1">
      <c r="A17" s="89" t="s">
        <v>29</v>
      </c>
      <c r="B17" s="52">
        <v>0</v>
      </c>
      <c r="C17" s="52">
        <v>0</v>
      </c>
      <c r="D17" s="52">
        <v>0</v>
      </c>
      <c r="E17" s="147"/>
      <c r="F17" s="90" t="e">
        <f t="shared" si="0"/>
        <v>#DIV/0!</v>
      </c>
      <c r="G17" s="174"/>
      <c r="H17" s="174">
        <v>0</v>
      </c>
      <c r="I17" s="163"/>
      <c r="J17" s="90" t="e">
        <f t="shared" si="1"/>
        <v>#DIV/0!</v>
      </c>
      <c r="K17" s="174">
        <v>0</v>
      </c>
      <c r="L17" s="174">
        <v>30</v>
      </c>
      <c r="M17" s="163"/>
      <c r="N17" s="90" t="e">
        <f t="shared" si="2"/>
        <v>#DIV/0!</v>
      </c>
      <c r="O17" s="5" t="e">
        <f t="shared" si="3"/>
        <v>#DIV/0!</v>
      </c>
    </row>
    <row r="18" spans="1:15" ht="15.75" customHeight="1">
      <c r="A18" s="89" t="s">
        <v>30</v>
      </c>
      <c r="B18" s="52">
        <v>0</v>
      </c>
      <c r="C18" s="52">
        <v>0</v>
      </c>
      <c r="D18" s="52">
        <v>0</v>
      </c>
      <c r="E18" s="147"/>
      <c r="F18" s="90" t="e">
        <f t="shared" si="0"/>
        <v>#DIV/0!</v>
      </c>
      <c r="G18" s="174"/>
      <c r="H18" s="174">
        <v>0</v>
      </c>
      <c r="I18" s="163"/>
      <c r="J18" s="90" t="e">
        <f t="shared" si="1"/>
        <v>#DIV/0!</v>
      </c>
      <c r="K18" s="174">
        <v>0</v>
      </c>
      <c r="L18" s="174">
        <v>0</v>
      </c>
      <c r="M18" s="163"/>
      <c r="N18" s="90" t="e">
        <f t="shared" si="2"/>
        <v>#DIV/0!</v>
      </c>
      <c r="O18" s="5" t="e">
        <f t="shared" si="3"/>
        <v>#DIV/0!</v>
      </c>
    </row>
    <row r="19" spans="1:15" ht="15.75" customHeight="1">
      <c r="A19" s="89" t="s">
        <v>31</v>
      </c>
      <c r="B19" s="52">
        <v>0</v>
      </c>
      <c r="C19" s="52">
        <v>0</v>
      </c>
      <c r="D19" s="52">
        <v>0</v>
      </c>
      <c r="E19" s="147"/>
      <c r="F19" s="90" t="e">
        <f t="shared" si="0"/>
        <v>#DIV/0!</v>
      </c>
      <c r="G19" s="174"/>
      <c r="H19" s="174">
        <v>0</v>
      </c>
      <c r="I19" s="163"/>
      <c r="J19" s="90" t="e">
        <f t="shared" si="1"/>
        <v>#DIV/0!</v>
      </c>
      <c r="K19" s="174">
        <v>0</v>
      </c>
      <c r="L19" s="174">
        <v>0</v>
      </c>
      <c r="M19" s="163"/>
      <c r="N19" s="90" t="e">
        <f t="shared" si="2"/>
        <v>#DIV/0!</v>
      </c>
      <c r="O19" s="5" t="e">
        <f t="shared" si="3"/>
        <v>#DIV/0!</v>
      </c>
    </row>
    <row r="20" spans="1:15" ht="15.75" customHeight="1">
      <c r="A20" s="89" t="s">
        <v>32</v>
      </c>
      <c r="B20" s="52">
        <v>0</v>
      </c>
      <c r="C20" s="52">
        <v>0</v>
      </c>
      <c r="D20" s="52">
        <v>0</v>
      </c>
      <c r="E20" s="147"/>
      <c r="F20" s="90" t="e">
        <f t="shared" si="0"/>
        <v>#DIV/0!</v>
      </c>
      <c r="G20" s="174"/>
      <c r="H20" s="174">
        <v>0</v>
      </c>
      <c r="I20" s="163"/>
      <c r="J20" s="90" t="e">
        <f t="shared" si="1"/>
        <v>#DIV/0!</v>
      </c>
      <c r="K20" s="174">
        <v>0</v>
      </c>
      <c r="L20" s="174">
        <v>0</v>
      </c>
      <c r="M20" s="163"/>
      <c r="N20" s="90" t="e">
        <f t="shared" si="2"/>
        <v>#DIV/0!</v>
      </c>
      <c r="O20" s="5" t="e">
        <f t="shared" si="3"/>
        <v>#DIV/0!</v>
      </c>
    </row>
    <row r="21" spans="1:15" ht="15.75" customHeight="1">
      <c r="A21" s="89" t="s">
        <v>33</v>
      </c>
      <c r="B21" s="52">
        <v>0</v>
      </c>
      <c r="C21" s="52">
        <v>0</v>
      </c>
      <c r="D21" s="52">
        <v>0</v>
      </c>
      <c r="E21" s="147"/>
      <c r="F21" s="90" t="e">
        <f t="shared" si="0"/>
        <v>#DIV/0!</v>
      </c>
      <c r="G21" s="174"/>
      <c r="H21" s="174">
        <v>0</v>
      </c>
      <c r="I21" s="163"/>
      <c r="J21" s="90" t="e">
        <f t="shared" si="1"/>
        <v>#DIV/0!</v>
      </c>
      <c r="K21" s="174">
        <v>0</v>
      </c>
      <c r="L21" s="174">
        <v>0</v>
      </c>
      <c r="M21" s="163"/>
      <c r="N21" s="90" t="e">
        <f t="shared" si="2"/>
        <v>#DIV/0!</v>
      </c>
      <c r="O21" s="5" t="e">
        <f t="shared" si="3"/>
        <v>#DIV/0!</v>
      </c>
    </row>
    <row r="22" spans="1:15" ht="15.75" customHeight="1">
      <c r="A22" s="89" t="s">
        <v>34</v>
      </c>
      <c r="B22" s="52">
        <v>0</v>
      </c>
      <c r="C22" s="52">
        <v>0</v>
      </c>
      <c r="D22" s="52">
        <v>0</v>
      </c>
      <c r="E22" s="147"/>
      <c r="F22" s="90" t="e">
        <f t="shared" si="0"/>
        <v>#DIV/0!</v>
      </c>
      <c r="G22" s="174"/>
      <c r="H22" s="174">
        <v>0</v>
      </c>
      <c r="I22" s="163"/>
      <c r="J22" s="90" t="e">
        <f t="shared" si="1"/>
        <v>#DIV/0!</v>
      </c>
      <c r="K22" s="174">
        <v>0</v>
      </c>
      <c r="L22" s="174">
        <v>0</v>
      </c>
      <c r="M22" s="163"/>
      <c r="N22" s="90" t="e">
        <f t="shared" si="2"/>
        <v>#DIV/0!</v>
      </c>
      <c r="O22" s="5" t="e">
        <f t="shared" si="3"/>
        <v>#DIV/0!</v>
      </c>
    </row>
    <row r="23" spans="1:15" ht="15.75" customHeight="1">
      <c r="A23" s="89" t="s">
        <v>35</v>
      </c>
      <c r="B23" s="52">
        <v>16798</v>
      </c>
      <c r="C23" s="52">
        <v>16798</v>
      </c>
      <c r="D23" s="52">
        <v>0</v>
      </c>
      <c r="E23" s="147"/>
      <c r="F23" s="90">
        <f t="shared" si="0"/>
        <v>0</v>
      </c>
      <c r="G23" s="174">
        <v>32845</v>
      </c>
      <c r="H23" s="174">
        <v>24656</v>
      </c>
      <c r="I23" s="163"/>
      <c r="J23" s="90">
        <f t="shared" si="1"/>
        <v>75.1</v>
      </c>
      <c r="K23" s="170">
        <v>32845</v>
      </c>
      <c r="L23" s="163">
        <v>33227</v>
      </c>
      <c r="M23" s="163"/>
      <c r="N23" s="90">
        <f t="shared" si="2"/>
        <v>101.2</v>
      </c>
      <c r="O23" s="5">
        <f t="shared" si="3"/>
        <v>197.8</v>
      </c>
    </row>
    <row r="24" spans="1:15" ht="15.75" customHeight="1">
      <c r="A24" s="89" t="s">
        <v>36</v>
      </c>
      <c r="B24" s="52">
        <v>50199.5</v>
      </c>
      <c r="C24" s="52">
        <v>50199.5</v>
      </c>
      <c r="D24" s="52">
        <v>25099.74</v>
      </c>
      <c r="E24" s="147"/>
      <c r="F24" s="90">
        <f t="shared" si="0"/>
        <v>50</v>
      </c>
      <c r="G24" s="174">
        <v>50199.5</v>
      </c>
      <c r="H24" s="174">
        <v>37649.61</v>
      </c>
      <c r="I24" s="163"/>
      <c r="J24" s="90">
        <f t="shared" si="1"/>
        <v>75</v>
      </c>
      <c r="K24" s="170">
        <v>50199.5</v>
      </c>
      <c r="L24" s="163">
        <v>50199.48</v>
      </c>
      <c r="M24" s="163"/>
      <c r="N24" s="90">
        <f t="shared" si="2"/>
        <v>100</v>
      </c>
      <c r="O24" s="5">
        <f t="shared" si="3"/>
        <v>100</v>
      </c>
    </row>
    <row r="25" spans="1:15" ht="15.75" customHeight="1">
      <c r="A25" s="89" t="s">
        <v>37</v>
      </c>
      <c r="B25" s="52">
        <v>0</v>
      </c>
      <c r="C25" s="52">
        <v>0</v>
      </c>
      <c r="D25" s="52">
        <v>0</v>
      </c>
      <c r="E25" s="147"/>
      <c r="F25" s="90" t="e">
        <f t="shared" si="0"/>
        <v>#DIV/0!</v>
      </c>
      <c r="G25" s="174">
        <v>0</v>
      </c>
      <c r="H25" s="174">
        <v>0</v>
      </c>
      <c r="I25" s="163"/>
      <c r="J25" s="90" t="e">
        <f t="shared" si="1"/>
        <v>#DIV/0!</v>
      </c>
      <c r="K25" s="174">
        <v>0</v>
      </c>
      <c r="L25" s="174">
        <v>0</v>
      </c>
      <c r="M25" s="163"/>
      <c r="N25" s="90" t="e">
        <f t="shared" si="2"/>
        <v>#DIV/0!</v>
      </c>
      <c r="O25" s="5" t="e">
        <f t="shared" si="3"/>
        <v>#DIV/0!</v>
      </c>
    </row>
    <row r="26" spans="1:15" ht="15.75" customHeight="1">
      <c r="A26" s="89" t="s">
        <v>38</v>
      </c>
      <c r="B26" s="52">
        <v>0</v>
      </c>
      <c r="C26" s="52">
        <v>0</v>
      </c>
      <c r="D26" s="52">
        <v>0</v>
      </c>
      <c r="E26" s="147"/>
      <c r="F26" s="90" t="e">
        <f t="shared" si="0"/>
        <v>#DIV/0!</v>
      </c>
      <c r="G26" s="174">
        <v>0</v>
      </c>
      <c r="H26" s="174">
        <v>0</v>
      </c>
      <c r="I26" s="163"/>
      <c r="J26" s="90" t="e">
        <f t="shared" si="1"/>
        <v>#DIV/0!</v>
      </c>
      <c r="K26" s="174">
        <v>0</v>
      </c>
      <c r="L26" s="174">
        <v>0</v>
      </c>
      <c r="M26" s="163"/>
      <c r="N26" s="90" t="e">
        <f t="shared" si="2"/>
        <v>#DIV/0!</v>
      </c>
      <c r="O26" s="5" t="e">
        <f t="shared" si="3"/>
        <v>#DIV/0!</v>
      </c>
    </row>
    <row r="27" spans="1:15" ht="15.75" customHeight="1">
      <c r="A27" s="89" t="s">
        <v>39</v>
      </c>
      <c r="B27" s="52">
        <v>0</v>
      </c>
      <c r="C27" s="52">
        <v>0</v>
      </c>
      <c r="D27" s="52">
        <v>0</v>
      </c>
      <c r="E27" s="147"/>
      <c r="F27" s="90" t="e">
        <f t="shared" si="0"/>
        <v>#DIV/0!</v>
      </c>
      <c r="G27" s="174">
        <v>0</v>
      </c>
      <c r="H27" s="174">
        <v>0</v>
      </c>
      <c r="I27" s="163"/>
      <c r="J27" s="90" t="e">
        <f t="shared" si="1"/>
        <v>#DIV/0!</v>
      </c>
      <c r="K27" s="174">
        <v>0</v>
      </c>
      <c r="L27" s="174">
        <v>0</v>
      </c>
      <c r="M27" s="163"/>
      <c r="N27" s="90" t="e">
        <f t="shared" si="2"/>
        <v>#DIV/0!</v>
      </c>
      <c r="O27" s="5" t="e">
        <f t="shared" si="3"/>
        <v>#DIV/0!</v>
      </c>
    </row>
    <row r="28" spans="1:15" ht="15.75" customHeight="1">
      <c r="A28" s="89" t="s">
        <v>40</v>
      </c>
      <c r="B28" s="52">
        <v>0</v>
      </c>
      <c r="C28" s="52">
        <v>0</v>
      </c>
      <c r="D28" s="52">
        <v>0</v>
      </c>
      <c r="E28" s="147"/>
      <c r="F28" s="90" t="e">
        <f t="shared" si="0"/>
        <v>#DIV/0!</v>
      </c>
      <c r="G28" s="174">
        <v>0</v>
      </c>
      <c r="H28" s="174">
        <v>0</v>
      </c>
      <c r="I28" s="163"/>
      <c r="J28" s="90" t="e">
        <f t="shared" si="1"/>
        <v>#DIV/0!</v>
      </c>
      <c r="K28" s="174">
        <v>0</v>
      </c>
      <c r="L28" s="174">
        <v>0</v>
      </c>
      <c r="M28" s="163"/>
      <c r="N28" s="90" t="e">
        <f t="shared" si="2"/>
        <v>#DIV/0!</v>
      </c>
      <c r="O28" s="5" t="e">
        <f t="shared" si="3"/>
        <v>#DIV/0!</v>
      </c>
    </row>
    <row r="29" spans="1:15" ht="15.75" customHeight="1">
      <c r="A29" s="89" t="s">
        <v>41</v>
      </c>
      <c r="B29" s="52">
        <v>0</v>
      </c>
      <c r="C29" s="52">
        <v>0</v>
      </c>
      <c r="D29" s="52">
        <v>0</v>
      </c>
      <c r="E29" s="147"/>
      <c r="F29" s="90" t="e">
        <f t="shared" si="0"/>
        <v>#DIV/0!</v>
      </c>
      <c r="G29" s="174">
        <v>0</v>
      </c>
      <c r="H29" s="174">
        <v>0</v>
      </c>
      <c r="I29" s="163"/>
      <c r="J29" s="90" t="e">
        <f t="shared" si="1"/>
        <v>#DIV/0!</v>
      </c>
      <c r="K29" s="174">
        <v>0</v>
      </c>
      <c r="L29" s="174">
        <v>0</v>
      </c>
      <c r="M29" s="163"/>
      <c r="N29" s="90" t="e">
        <f t="shared" si="2"/>
        <v>#DIV/0!</v>
      </c>
      <c r="O29" s="5" t="e">
        <f t="shared" si="3"/>
        <v>#DIV/0!</v>
      </c>
    </row>
    <row r="30" spans="1:15" ht="15.75" customHeight="1">
      <c r="A30" s="89" t="s">
        <v>42</v>
      </c>
      <c r="B30" s="52">
        <v>0</v>
      </c>
      <c r="C30" s="52">
        <v>0</v>
      </c>
      <c r="D30" s="52">
        <v>0</v>
      </c>
      <c r="E30" s="150"/>
      <c r="F30" s="91" t="e">
        <f>ROUND((D30+E30)/(C30/100),1)</f>
        <v>#DIV/0!</v>
      </c>
      <c r="G30" s="174">
        <v>0</v>
      </c>
      <c r="H30" s="174">
        <v>0</v>
      </c>
      <c r="I30" s="165"/>
      <c r="J30" s="91" t="e">
        <f>ROUND((H30+I30)/(G30/100),1)</f>
        <v>#DIV/0!</v>
      </c>
      <c r="K30" s="174">
        <v>0</v>
      </c>
      <c r="L30" s="174">
        <v>0</v>
      </c>
      <c r="M30" s="165"/>
      <c r="N30" s="91" t="e">
        <f>ROUND((L30+M30)/(K30/100),1)</f>
        <v>#DIV/0!</v>
      </c>
      <c r="O30" s="5" t="e">
        <f t="shared" si="3"/>
        <v>#DIV/0!</v>
      </c>
    </row>
    <row r="31" spans="1:15" ht="15.75" customHeight="1" thickBot="1">
      <c r="A31" s="92" t="s">
        <v>43</v>
      </c>
      <c r="B31" s="52">
        <v>12000</v>
      </c>
      <c r="C31" s="52">
        <v>12000</v>
      </c>
      <c r="D31" s="52">
        <v>4526</v>
      </c>
      <c r="E31" s="153"/>
      <c r="F31" s="91">
        <f>ROUND((D31+E31)/(C31/100),1)</f>
        <v>37.7</v>
      </c>
      <c r="G31" s="174">
        <v>12000</v>
      </c>
      <c r="H31" s="174">
        <v>7110.42</v>
      </c>
      <c r="I31" s="166"/>
      <c r="J31" s="91">
        <f>ROUND((H31+I31)/(G31/100),1)</f>
        <v>59.3</v>
      </c>
      <c r="K31" s="170">
        <v>12000</v>
      </c>
      <c r="L31" s="166">
        <v>9863.71</v>
      </c>
      <c r="M31" s="166"/>
      <c r="N31" s="91">
        <f>ROUND((L31+M31)/(K31/100),1)</f>
        <v>82.2</v>
      </c>
      <c r="O31" s="5">
        <f t="shared" si="3"/>
        <v>82.2</v>
      </c>
    </row>
    <row r="32" spans="1:15" ht="15.75" customHeight="1" thickBot="1">
      <c r="A32" s="93" t="s">
        <v>44</v>
      </c>
      <c r="B32" s="53">
        <f>SUM(B5:B31)</f>
        <v>6695967</v>
      </c>
      <c r="C32" s="54">
        <f>SUM(C5:C31)</f>
        <v>6818153</v>
      </c>
      <c r="D32" s="55">
        <f>SUM(D5:D31)</f>
        <v>3325688.5900000003</v>
      </c>
      <c r="E32" s="56">
        <f>SUM(E5:E30)</f>
        <v>0</v>
      </c>
      <c r="F32" s="94">
        <f t="shared" si="0"/>
        <v>48.8</v>
      </c>
      <c r="G32" s="167">
        <f>SUM(G5:G31)</f>
        <v>6817507</v>
      </c>
      <c r="H32" s="168">
        <f>SUM(H5:H31)</f>
        <v>4958366.430000001</v>
      </c>
      <c r="I32" s="168">
        <f>SUM(I5:I30)</f>
        <v>0</v>
      </c>
      <c r="J32" s="94">
        <f t="shared" si="1"/>
        <v>72.7</v>
      </c>
      <c r="K32" s="167">
        <f>SUM(K5:K31)</f>
        <v>7138825</v>
      </c>
      <c r="L32" s="168">
        <f>SUM(L5:L31)</f>
        <v>7137226.010000001</v>
      </c>
      <c r="M32" s="172">
        <f>SUM(M5:M30)</f>
        <v>0</v>
      </c>
      <c r="N32" s="94">
        <f t="shared" si="2"/>
        <v>100</v>
      </c>
      <c r="O32" s="5">
        <f t="shared" si="3"/>
        <v>106.6</v>
      </c>
    </row>
    <row r="33" spans="1:14" ht="15">
      <c r="A33" s="62"/>
      <c r="B33" s="63"/>
      <c r="C33" s="63"/>
      <c r="D33" s="63"/>
      <c r="E33" s="63"/>
      <c r="F33" s="64"/>
      <c r="G33" s="63"/>
      <c r="H33" s="63"/>
      <c r="I33" s="63"/>
      <c r="J33" s="64"/>
      <c r="K33" s="63"/>
      <c r="L33" s="63"/>
      <c r="M33" s="63"/>
      <c r="N33" s="64"/>
    </row>
    <row r="35" spans="1:2" ht="15.75" customHeight="1" thickBot="1">
      <c r="A35" s="65" t="s">
        <v>45</v>
      </c>
      <c r="B35" s="65"/>
    </row>
    <row r="36" spans="1:4" ht="15.75" customHeight="1" thickBot="1">
      <c r="A36" s="95"/>
      <c r="B36" s="96" t="s">
        <v>10</v>
      </c>
      <c r="C36" s="97" t="s">
        <v>14</v>
      </c>
      <c r="D36" s="98" t="s">
        <v>15</v>
      </c>
    </row>
    <row r="37" spans="1:4" ht="15.75" customHeight="1">
      <c r="A37" s="99" t="s">
        <v>46</v>
      </c>
      <c r="B37" s="139">
        <v>219238.68</v>
      </c>
      <c r="C37" s="140">
        <v>206688.81</v>
      </c>
      <c r="D37" s="141">
        <v>194138.94</v>
      </c>
    </row>
    <row r="38" spans="1:4" ht="15.75" customHeight="1">
      <c r="A38" s="99" t="s">
        <v>47</v>
      </c>
      <c r="B38" s="142">
        <v>26206</v>
      </c>
      <c r="C38" s="116">
        <v>26206</v>
      </c>
      <c r="D38" s="117">
        <v>26206</v>
      </c>
    </row>
    <row r="39" spans="1:4" ht="15.75" customHeight="1">
      <c r="A39" s="99" t="s">
        <v>48</v>
      </c>
      <c r="B39" s="142">
        <v>67520</v>
      </c>
      <c r="C39" s="116">
        <v>61355</v>
      </c>
      <c r="D39" s="117">
        <v>53662</v>
      </c>
    </row>
    <row r="40" spans="1:4" ht="15.75" customHeight="1">
      <c r="A40" s="99" t="s">
        <v>49</v>
      </c>
      <c r="B40" s="142">
        <v>118094.13</v>
      </c>
      <c r="C40" s="116">
        <v>118094.13</v>
      </c>
      <c r="D40" s="116">
        <v>118094.13</v>
      </c>
    </row>
    <row r="41" spans="1:4" ht="15.75" customHeight="1">
      <c r="A41" s="99" t="s">
        <v>50</v>
      </c>
      <c r="B41" s="142">
        <v>0</v>
      </c>
      <c r="C41" s="116">
        <v>0</v>
      </c>
      <c r="D41" s="117">
        <v>0</v>
      </c>
    </row>
    <row r="42" spans="1:4" ht="15.75" customHeight="1" thickBot="1">
      <c r="A42" s="100" t="s">
        <v>51</v>
      </c>
      <c r="B42" s="143">
        <v>117384.32</v>
      </c>
      <c r="C42" s="119">
        <v>129934.19</v>
      </c>
      <c r="D42" s="120">
        <v>142484.06</v>
      </c>
    </row>
    <row r="43" ht="15.75" customHeight="1"/>
    <row r="44" ht="15.75" customHeight="1"/>
    <row r="45" ht="15.75" customHeight="1"/>
    <row r="46" ht="15.75" customHeight="1"/>
    <row r="47" spans="1:14" ht="15.75" customHeight="1" thickBot="1">
      <c r="A47" s="66" t="s">
        <v>52</v>
      </c>
      <c r="B47" s="66" t="s">
        <v>1</v>
      </c>
      <c r="C47" s="66"/>
      <c r="D47" s="58"/>
      <c r="E47" s="58"/>
      <c r="F47" s="66"/>
      <c r="G47" s="66"/>
      <c r="H47" s="58"/>
      <c r="I47" s="58"/>
      <c r="J47" s="66"/>
      <c r="K47" s="66"/>
      <c r="L47" s="58"/>
      <c r="M47" s="58"/>
      <c r="N47" s="66"/>
    </row>
    <row r="48" spans="1:15" ht="15.75" customHeight="1">
      <c r="A48" s="80" t="s">
        <v>2</v>
      </c>
      <c r="B48" s="17" t="s">
        <v>3</v>
      </c>
      <c r="C48" s="18" t="s">
        <v>4</v>
      </c>
      <c r="D48" s="154" t="s">
        <v>5</v>
      </c>
      <c r="E48" s="102"/>
      <c r="F48" s="103" t="s">
        <v>6</v>
      </c>
      <c r="G48" s="19" t="s">
        <v>4</v>
      </c>
      <c r="H48" s="81" t="s">
        <v>7</v>
      </c>
      <c r="I48" s="104"/>
      <c r="J48" s="103" t="s">
        <v>6</v>
      </c>
      <c r="K48" s="20" t="s">
        <v>4</v>
      </c>
      <c r="L48" s="81" t="s">
        <v>8</v>
      </c>
      <c r="M48" s="104"/>
      <c r="N48" s="103" t="s">
        <v>6</v>
      </c>
      <c r="O48" s="60" t="s">
        <v>90</v>
      </c>
    </row>
    <row r="49" spans="1:15" ht="15.75" customHeight="1" thickBot="1">
      <c r="A49" s="84"/>
      <c r="B49" s="21" t="s">
        <v>9</v>
      </c>
      <c r="C49" s="22" t="s">
        <v>10</v>
      </c>
      <c r="D49" s="155" t="s">
        <v>11</v>
      </c>
      <c r="E49" s="86" t="s">
        <v>12</v>
      </c>
      <c r="F49" s="106" t="s">
        <v>13</v>
      </c>
      <c r="G49" s="23" t="s">
        <v>14</v>
      </c>
      <c r="H49" s="85" t="s">
        <v>11</v>
      </c>
      <c r="I49" s="107" t="s">
        <v>12</v>
      </c>
      <c r="J49" s="106" t="s">
        <v>13</v>
      </c>
      <c r="K49" s="24" t="s">
        <v>15</v>
      </c>
      <c r="L49" s="85" t="s">
        <v>11</v>
      </c>
      <c r="M49" s="107" t="s">
        <v>12</v>
      </c>
      <c r="N49" s="106" t="s">
        <v>13</v>
      </c>
      <c r="O49" s="61" t="s">
        <v>91</v>
      </c>
    </row>
    <row r="50" spans="1:15" ht="15.75" customHeight="1">
      <c r="A50" s="25" t="s">
        <v>53</v>
      </c>
      <c r="B50" s="5"/>
      <c r="C50" s="6"/>
      <c r="D50" s="26"/>
      <c r="E50" s="27"/>
      <c r="F50" s="109" t="e">
        <f>ROUND((D50+E50)/(C50/100),1)</f>
        <v>#DIV/0!</v>
      </c>
      <c r="G50" s="122"/>
      <c r="H50" s="123"/>
      <c r="I50" s="124"/>
      <c r="J50" s="109" t="e">
        <f>ROUND((H50+I50)/(G50/100),1)</f>
        <v>#DIV/0!</v>
      </c>
      <c r="K50" s="157"/>
      <c r="L50" s="123"/>
      <c r="M50" s="124"/>
      <c r="N50" s="109" t="e">
        <f>ROUND((L50+M50)/(K50/100),1)</f>
        <v>#DIV/0!</v>
      </c>
      <c r="O50" s="5" t="e">
        <f aca="true" t="shared" si="4" ref="O50:O81">ROUND((L50+M50)/(B50/100),1)</f>
        <v>#DIV/0!</v>
      </c>
    </row>
    <row r="51" spans="1:15" ht="15.75" customHeight="1">
      <c r="A51" s="28" t="s">
        <v>54</v>
      </c>
      <c r="B51" s="7">
        <v>784200</v>
      </c>
      <c r="C51" s="8">
        <v>784200</v>
      </c>
      <c r="D51" s="8">
        <v>443046</v>
      </c>
      <c r="E51" s="30"/>
      <c r="F51" s="108">
        <f aca="true" t="shared" si="5" ref="F51:F81">ROUND((D51+E51)/(C51/100),1)</f>
        <v>56.5</v>
      </c>
      <c r="G51" s="126">
        <v>784200</v>
      </c>
      <c r="H51" s="126">
        <v>770608</v>
      </c>
      <c r="I51" s="127"/>
      <c r="J51" s="108">
        <f aca="true" t="shared" si="6" ref="J51:J81">ROUND((H51+I51)/(G51/100),1)</f>
        <v>98.3</v>
      </c>
      <c r="K51" s="158">
        <v>795300</v>
      </c>
      <c r="L51" s="158">
        <v>794656</v>
      </c>
      <c r="M51" s="127"/>
      <c r="N51" s="108">
        <f aca="true" t="shared" si="7" ref="N51:N81">ROUND((L51+M51)/(K51/100),1)</f>
        <v>99.9</v>
      </c>
      <c r="O51" s="5">
        <f t="shared" si="4"/>
        <v>101.3</v>
      </c>
    </row>
    <row r="52" spans="1:15" ht="15.75" customHeight="1">
      <c r="A52" s="28" t="s">
        <v>55</v>
      </c>
      <c r="B52" s="7"/>
      <c r="C52" s="8"/>
      <c r="D52" s="29"/>
      <c r="E52" s="30"/>
      <c r="F52" s="108" t="e">
        <f t="shared" si="5"/>
        <v>#DIV/0!</v>
      </c>
      <c r="G52" s="126"/>
      <c r="H52" s="46"/>
      <c r="I52" s="127"/>
      <c r="J52" s="108" t="e">
        <f t="shared" si="6"/>
        <v>#DIV/0!</v>
      </c>
      <c r="K52" s="158"/>
      <c r="L52" s="158"/>
      <c r="M52" s="127"/>
      <c r="N52" s="108" t="e">
        <f t="shared" si="7"/>
        <v>#DIV/0!</v>
      </c>
      <c r="O52" s="5" t="e">
        <f t="shared" si="4"/>
        <v>#DIV/0!</v>
      </c>
    </row>
    <row r="53" spans="1:15" ht="15.75" customHeight="1">
      <c r="A53" s="28" t="s">
        <v>56</v>
      </c>
      <c r="B53" s="7"/>
      <c r="C53" s="8"/>
      <c r="D53" s="29"/>
      <c r="E53" s="30"/>
      <c r="F53" s="108" t="e">
        <f t="shared" si="5"/>
        <v>#DIV/0!</v>
      </c>
      <c r="G53" s="126"/>
      <c r="H53" s="46"/>
      <c r="I53" s="127"/>
      <c r="J53" s="108" t="e">
        <f t="shared" si="6"/>
        <v>#DIV/0!</v>
      </c>
      <c r="K53" s="158"/>
      <c r="L53" s="158"/>
      <c r="M53" s="127"/>
      <c r="N53" s="108" t="e">
        <f t="shared" si="7"/>
        <v>#DIV/0!</v>
      </c>
      <c r="O53" s="5" t="e">
        <f t="shared" si="4"/>
        <v>#DIV/0!</v>
      </c>
    </row>
    <row r="54" spans="1:15" ht="15.75" customHeight="1">
      <c r="A54" s="28" t="s">
        <v>57</v>
      </c>
      <c r="B54" s="7"/>
      <c r="C54" s="8"/>
      <c r="D54" s="29"/>
      <c r="E54" s="30"/>
      <c r="F54" s="108" t="e">
        <f t="shared" si="5"/>
        <v>#DIV/0!</v>
      </c>
      <c r="G54" s="126"/>
      <c r="H54" s="46"/>
      <c r="I54" s="127"/>
      <c r="J54" s="108" t="e">
        <f t="shared" si="6"/>
        <v>#DIV/0!</v>
      </c>
      <c r="K54" s="158"/>
      <c r="L54" s="158"/>
      <c r="M54" s="127"/>
      <c r="N54" s="108" t="e">
        <f t="shared" si="7"/>
        <v>#DIV/0!</v>
      </c>
      <c r="O54" s="5" t="e">
        <f t="shared" si="4"/>
        <v>#DIV/0!</v>
      </c>
    </row>
    <row r="55" spans="1:15" ht="15.75" customHeight="1">
      <c r="A55" s="28" t="s">
        <v>58</v>
      </c>
      <c r="B55" s="7"/>
      <c r="C55" s="8"/>
      <c r="D55" s="29"/>
      <c r="E55" s="30"/>
      <c r="F55" s="108" t="e">
        <f t="shared" si="5"/>
        <v>#DIV/0!</v>
      </c>
      <c r="G55" s="126"/>
      <c r="H55" s="46"/>
      <c r="I55" s="127"/>
      <c r="J55" s="108" t="e">
        <f t="shared" si="6"/>
        <v>#DIV/0!</v>
      </c>
      <c r="K55" s="158"/>
      <c r="L55" s="158"/>
      <c r="M55" s="127"/>
      <c r="N55" s="108" t="e">
        <f t="shared" si="7"/>
        <v>#DIV/0!</v>
      </c>
      <c r="O55" s="5" t="e">
        <f t="shared" si="4"/>
        <v>#DIV/0!</v>
      </c>
    </row>
    <row r="56" spans="1:15" ht="15.75" customHeight="1">
      <c r="A56" s="28" t="s">
        <v>59</v>
      </c>
      <c r="B56" s="7"/>
      <c r="C56" s="8"/>
      <c r="D56" s="29"/>
      <c r="E56" s="30"/>
      <c r="F56" s="108" t="e">
        <f t="shared" si="5"/>
        <v>#DIV/0!</v>
      </c>
      <c r="G56" s="126"/>
      <c r="H56" s="46"/>
      <c r="I56" s="127"/>
      <c r="J56" s="108" t="e">
        <f t="shared" si="6"/>
        <v>#DIV/0!</v>
      </c>
      <c r="K56" s="158"/>
      <c r="L56" s="158"/>
      <c r="M56" s="127"/>
      <c r="N56" s="108" t="e">
        <f t="shared" si="7"/>
        <v>#DIV/0!</v>
      </c>
      <c r="O56" s="5" t="e">
        <f t="shared" si="4"/>
        <v>#DIV/0!</v>
      </c>
    </row>
    <row r="57" spans="1:15" ht="15.75" customHeight="1">
      <c r="A57" s="28" t="s">
        <v>60</v>
      </c>
      <c r="B57" s="7"/>
      <c r="C57" s="8"/>
      <c r="D57" s="29"/>
      <c r="E57" s="30"/>
      <c r="F57" s="108" t="e">
        <f t="shared" si="5"/>
        <v>#DIV/0!</v>
      </c>
      <c r="G57" s="126"/>
      <c r="H57" s="46"/>
      <c r="I57" s="127"/>
      <c r="J57" s="108" t="e">
        <f t="shared" si="6"/>
        <v>#DIV/0!</v>
      </c>
      <c r="K57" s="158"/>
      <c r="L57" s="158"/>
      <c r="M57" s="127"/>
      <c r="N57" s="108" t="e">
        <f t="shared" si="7"/>
        <v>#DIV/0!</v>
      </c>
      <c r="O57" s="5" t="e">
        <f t="shared" si="4"/>
        <v>#DIV/0!</v>
      </c>
    </row>
    <row r="58" spans="1:15" ht="15.75" customHeight="1">
      <c r="A58" s="28" t="s">
        <v>61</v>
      </c>
      <c r="B58" s="7"/>
      <c r="C58" s="8"/>
      <c r="D58" s="29"/>
      <c r="E58" s="30"/>
      <c r="F58" s="108" t="e">
        <f t="shared" si="5"/>
        <v>#DIV/0!</v>
      </c>
      <c r="G58" s="126"/>
      <c r="H58" s="46"/>
      <c r="I58" s="127"/>
      <c r="J58" s="108" t="e">
        <f t="shared" si="6"/>
        <v>#DIV/0!</v>
      </c>
      <c r="K58" s="158"/>
      <c r="L58" s="158"/>
      <c r="M58" s="127"/>
      <c r="N58" s="108" t="e">
        <f t="shared" si="7"/>
        <v>#DIV/0!</v>
      </c>
      <c r="O58" s="5" t="e">
        <f t="shared" si="4"/>
        <v>#DIV/0!</v>
      </c>
    </row>
    <row r="59" spans="1:15" ht="15.75" customHeight="1">
      <c r="A59" s="28" t="s">
        <v>62</v>
      </c>
      <c r="B59" s="7"/>
      <c r="C59" s="8"/>
      <c r="D59" s="29"/>
      <c r="E59" s="30"/>
      <c r="F59" s="108" t="e">
        <f t="shared" si="5"/>
        <v>#DIV/0!</v>
      </c>
      <c r="G59" s="126"/>
      <c r="H59" s="46"/>
      <c r="I59" s="127"/>
      <c r="J59" s="108" t="e">
        <f t="shared" si="6"/>
        <v>#DIV/0!</v>
      </c>
      <c r="K59" s="158"/>
      <c r="L59" s="158"/>
      <c r="M59" s="127"/>
      <c r="N59" s="108" t="e">
        <f t="shared" si="7"/>
        <v>#DIV/0!</v>
      </c>
      <c r="O59" s="5" t="e">
        <f t="shared" si="4"/>
        <v>#DIV/0!</v>
      </c>
    </row>
    <row r="60" spans="1:15" ht="15.75" customHeight="1">
      <c r="A60" s="28" t="s">
        <v>63</v>
      </c>
      <c r="B60" s="7"/>
      <c r="C60" s="8"/>
      <c r="D60" s="29"/>
      <c r="E60" s="30"/>
      <c r="F60" s="108" t="e">
        <f t="shared" si="5"/>
        <v>#DIV/0!</v>
      </c>
      <c r="G60" s="126"/>
      <c r="H60" s="46"/>
      <c r="I60" s="127"/>
      <c r="J60" s="108" t="e">
        <f t="shared" si="6"/>
        <v>#DIV/0!</v>
      </c>
      <c r="K60" s="158"/>
      <c r="L60" s="158"/>
      <c r="M60" s="127"/>
      <c r="N60" s="108" t="e">
        <f t="shared" si="7"/>
        <v>#DIV/0!</v>
      </c>
      <c r="O60" s="5" t="e">
        <f t="shared" si="4"/>
        <v>#DIV/0!</v>
      </c>
    </row>
    <row r="61" spans="1:15" ht="15.75" customHeight="1">
      <c r="A61" s="28" t="s">
        <v>64</v>
      </c>
      <c r="B61" s="7"/>
      <c r="C61" s="8"/>
      <c r="D61" s="29"/>
      <c r="E61" s="30"/>
      <c r="F61" s="108" t="e">
        <f t="shared" si="5"/>
        <v>#DIV/0!</v>
      </c>
      <c r="G61" s="126"/>
      <c r="H61" s="46"/>
      <c r="I61" s="127"/>
      <c r="J61" s="108" t="e">
        <f t="shared" si="6"/>
        <v>#DIV/0!</v>
      </c>
      <c r="K61" s="158"/>
      <c r="L61" s="158"/>
      <c r="M61" s="127"/>
      <c r="N61" s="108" t="e">
        <f t="shared" si="7"/>
        <v>#DIV/0!</v>
      </c>
      <c r="O61" s="5" t="e">
        <f t="shared" si="4"/>
        <v>#DIV/0!</v>
      </c>
    </row>
    <row r="62" spans="1:15" ht="15.75" customHeight="1">
      <c r="A62" s="28" t="s">
        <v>65</v>
      </c>
      <c r="B62" s="7"/>
      <c r="C62" s="8"/>
      <c r="D62" s="29"/>
      <c r="E62" s="30"/>
      <c r="F62" s="108" t="e">
        <f t="shared" si="5"/>
        <v>#DIV/0!</v>
      </c>
      <c r="G62" s="126"/>
      <c r="H62" s="46"/>
      <c r="I62" s="127"/>
      <c r="J62" s="108" t="e">
        <f t="shared" si="6"/>
        <v>#DIV/0!</v>
      </c>
      <c r="K62" s="158"/>
      <c r="L62" s="158"/>
      <c r="M62" s="127"/>
      <c r="N62" s="108" t="e">
        <f t="shared" si="7"/>
        <v>#DIV/0!</v>
      </c>
      <c r="O62" s="5" t="e">
        <f t="shared" si="4"/>
        <v>#DIV/0!</v>
      </c>
    </row>
    <row r="63" spans="1:15" ht="15.75" customHeight="1">
      <c r="A63" s="28" t="s">
        <v>66</v>
      </c>
      <c r="B63" s="7"/>
      <c r="C63" s="8"/>
      <c r="D63" s="29"/>
      <c r="E63" s="30"/>
      <c r="F63" s="108" t="e">
        <f t="shared" si="5"/>
        <v>#DIV/0!</v>
      </c>
      <c r="G63" s="126"/>
      <c r="H63" s="46"/>
      <c r="I63" s="127"/>
      <c r="J63" s="108" t="e">
        <f t="shared" si="6"/>
        <v>#DIV/0!</v>
      </c>
      <c r="K63" s="158"/>
      <c r="L63" s="158"/>
      <c r="M63" s="127"/>
      <c r="N63" s="108" t="e">
        <f t="shared" si="7"/>
        <v>#DIV/0!</v>
      </c>
      <c r="O63" s="5" t="e">
        <f t="shared" si="4"/>
        <v>#DIV/0!</v>
      </c>
    </row>
    <row r="64" spans="1:15" ht="15.75" customHeight="1">
      <c r="A64" s="28" t="s">
        <v>67</v>
      </c>
      <c r="B64" s="7"/>
      <c r="C64" s="8"/>
      <c r="D64" s="29"/>
      <c r="E64" s="30"/>
      <c r="F64" s="108" t="e">
        <f t="shared" si="5"/>
        <v>#DIV/0!</v>
      </c>
      <c r="G64" s="126"/>
      <c r="H64" s="46"/>
      <c r="I64" s="127"/>
      <c r="J64" s="108" t="e">
        <f t="shared" si="6"/>
        <v>#DIV/0!</v>
      </c>
      <c r="K64" s="158"/>
      <c r="L64" s="158"/>
      <c r="M64" s="127"/>
      <c r="N64" s="108" t="e">
        <f t="shared" si="7"/>
        <v>#DIV/0!</v>
      </c>
      <c r="O64" s="5" t="e">
        <f t="shared" si="4"/>
        <v>#DIV/0!</v>
      </c>
    </row>
    <row r="65" spans="1:15" ht="15.75" customHeight="1">
      <c r="A65" s="28" t="s">
        <v>68</v>
      </c>
      <c r="B65" s="7"/>
      <c r="C65" s="8">
        <v>67900</v>
      </c>
      <c r="D65" s="8">
        <v>67900</v>
      </c>
      <c r="E65" s="30"/>
      <c r="F65" s="108">
        <f t="shared" si="5"/>
        <v>100</v>
      </c>
      <c r="G65" s="126">
        <v>67900</v>
      </c>
      <c r="H65" s="126">
        <v>67900</v>
      </c>
      <c r="I65" s="127"/>
      <c r="J65" s="108">
        <f t="shared" si="6"/>
        <v>100</v>
      </c>
      <c r="K65" s="158">
        <v>67900</v>
      </c>
      <c r="L65" s="158">
        <v>67900</v>
      </c>
      <c r="M65" s="127"/>
      <c r="N65" s="108">
        <f t="shared" si="7"/>
        <v>100</v>
      </c>
      <c r="O65" s="5" t="e">
        <f t="shared" si="4"/>
        <v>#DIV/0!</v>
      </c>
    </row>
    <row r="66" spans="1:15" ht="15.75" customHeight="1">
      <c r="A66" s="28" t="s">
        <v>69</v>
      </c>
      <c r="B66" s="7"/>
      <c r="C66" s="8">
        <v>2000</v>
      </c>
      <c r="D66" s="8">
        <v>1930.24</v>
      </c>
      <c r="E66" s="30"/>
      <c r="F66" s="108">
        <f t="shared" si="5"/>
        <v>96.5</v>
      </c>
      <c r="G66" s="126">
        <v>2000</v>
      </c>
      <c r="H66" s="126">
        <v>1930.24</v>
      </c>
      <c r="I66" s="127"/>
      <c r="J66" s="108">
        <f t="shared" si="6"/>
        <v>96.5</v>
      </c>
      <c r="K66" s="158">
        <v>2000</v>
      </c>
      <c r="L66" s="158">
        <v>1930.24</v>
      </c>
      <c r="M66" s="127"/>
      <c r="N66" s="108">
        <f t="shared" si="7"/>
        <v>96.5</v>
      </c>
      <c r="O66" s="5" t="e">
        <f t="shared" si="4"/>
        <v>#DIV/0!</v>
      </c>
    </row>
    <row r="67" spans="1:15" ht="15.75" customHeight="1">
      <c r="A67" s="28" t="s">
        <v>70</v>
      </c>
      <c r="B67" s="7">
        <v>6000</v>
      </c>
      <c r="C67" s="8">
        <v>6000</v>
      </c>
      <c r="D67" s="8">
        <v>2740.24</v>
      </c>
      <c r="E67" s="30"/>
      <c r="F67" s="108">
        <f t="shared" si="5"/>
        <v>45.7</v>
      </c>
      <c r="G67" s="126">
        <v>6000</v>
      </c>
      <c r="H67" s="126">
        <v>4117.8</v>
      </c>
      <c r="I67" s="127"/>
      <c r="J67" s="108">
        <f t="shared" si="6"/>
        <v>68.6</v>
      </c>
      <c r="K67" s="158">
        <v>6000</v>
      </c>
      <c r="L67" s="158">
        <v>5589.09</v>
      </c>
      <c r="M67" s="127"/>
      <c r="N67" s="108">
        <f t="shared" si="7"/>
        <v>93.2</v>
      </c>
      <c r="O67" s="5">
        <f t="shared" si="4"/>
        <v>93.2</v>
      </c>
    </row>
    <row r="68" spans="1:15" ht="15.75" customHeight="1">
      <c r="A68" s="28" t="s">
        <v>71</v>
      </c>
      <c r="B68" s="7"/>
      <c r="C68" s="8"/>
      <c r="D68" s="29"/>
      <c r="E68" s="30"/>
      <c r="F68" s="108" t="e">
        <f t="shared" si="5"/>
        <v>#DIV/0!</v>
      </c>
      <c r="G68" s="126"/>
      <c r="H68" s="46"/>
      <c r="I68" s="127"/>
      <c r="J68" s="108" t="e">
        <f t="shared" si="6"/>
        <v>#DIV/0!</v>
      </c>
      <c r="K68" s="158"/>
      <c r="L68" s="158"/>
      <c r="M68" s="127"/>
      <c r="N68" s="108" t="e">
        <f t="shared" si="7"/>
        <v>#DIV/0!</v>
      </c>
      <c r="O68" s="5" t="e">
        <f t="shared" si="4"/>
        <v>#DIV/0!</v>
      </c>
    </row>
    <row r="69" spans="1:15" ht="15.75" customHeight="1">
      <c r="A69" s="28" t="s">
        <v>72</v>
      </c>
      <c r="B69" s="7"/>
      <c r="C69" s="8"/>
      <c r="D69" s="29"/>
      <c r="E69" s="30"/>
      <c r="F69" s="108" t="e">
        <f t="shared" si="5"/>
        <v>#DIV/0!</v>
      </c>
      <c r="G69" s="126"/>
      <c r="H69" s="46"/>
      <c r="I69" s="127"/>
      <c r="J69" s="108" t="e">
        <f t="shared" si="6"/>
        <v>#DIV/0!</v>
      </c>
      <c r="K69" s="158"/>
      <c r="L69" s="158"/>
      <c r="M69" s="127"/>
      <c r="N69" s="108" t="e">
        <f t="shared" si="7"/>
        <v>#DIV/0!</v>
      </c>
      <c r="O69" s="5" t="e">
        <f t="shared" si="4"/>
        <v>#DIV/0!</v>
      </c>
    </row>
    <row r="70" spans="1:15" ht="15.75" customHeight="1">
      <c r="A70" s="28" t="s">
        <v>73</v>
      </c>
      <c r="B70" s="7"/>
      <c r="C70" s="8"/>
      <c r="D70" s="29"/>
      <c r="E70" s="30"/>
      <c r="F70" s="108" t="e">
        <f t="shared" si="5"/>
        <v>#DIV/0!</v>
      </c>
      <c r="G70" s="126"/>
      <c r="H70" s="46"/>
      <c r="I70" s="127"/>
      <c r="J70" s="108" t="e">
        <f t="shared" si="6"/>
        <v>#DIV/0!</v>
      </c>
      <c r="K70" s="158"/>
      <c r="L70" s="158"/>
      <c r="M70" s="127"/>
      <c r="N70" s="108" t="e">
        <f t="shared" si="7"/>
        <v>#DIV/0!</v>
      </c>
      <c r="O70" s="5" t="e">
        <f t="shared" si="4"/>
        <v>#DIV/0!</v>
      </c>
    </row>
    <row r="71" spans="1:15" ht="15.75" customHeight="1">
      <c r="A71" s="31" t="s">
        <v>74</v>
      </c>
      <c r="B71" s="7">
        <f>SUM(B50:B70)</f>
        <v>790200</v>
      </c>
      <c r="C71" s="8">
        <f>SUM(C50:C70)</f>
        <v>860100</v>
      </c>
      <c r="D71" s="29">
        <f>SUM(D50:D70)</f>
        <v>515616.48</v>
      </c>
      <c r="E71" s="30">
        <f>SUM(E50:E70)</f>
        <v>0</v>
      </c>
      <c r="F71" s="108">
        <f t="shared" si="5"/>
        <v>59.9</v>
      </c>
      <c r="G71" s="126">
        <f>SUM(G50:G70)</f>
        <v>860100</v>
      </c>
      <c r="H71" s="46">
        <f>SUM(H50:H70)</f>
        <v>844556.04</v>
      </c>
      <c r="I71" s="127">
        <f>SUM(I50:I70)</f>
        <v>0</v>
      </c>
      <c r="J71" s="108">
        <f t="shared" si="6"/>
        <v>98.2</v>
      </c>
      <c r="K71" s="126">
        <f>SUM(K50:K70)</f>
        <v>871200</v>
      </c>
      <c r="L71" s="126">
        <f>SUM(L50:L70)</f>
        <v>870075.33</v>
      </c>
      <c r="M71" s="127">
        <f>SUM(M50:M70)</f>
        <v>0</v>
      </c>
      <c r="N71" s="108">
        <f t="shared" si="7"/>
        <v>99.9</v>
      </c>
      <c r="O71" s="5">
        <f t="shared" si="4"/>
        <v>110.1</v>
      </c>
    </row>
    <row r="72" spans="1:15" ht="15.75" customHeight="1">
      <c r="A72" s="28" t="s">
        <v>75</v>
      </c>
      <c r="B72" s="9"/>
      <c r="C72" s="10"/>
      <c r="D72" s="32"/>
      <c r="E72" s="33"/>
      <c r="F72" s="108" t="e">
        <f t="shared" si="5"/>
        <v>#DIV/0!</v>
      </c>
      <c r="G72" s="129"/>
      <c r="H72" s="130"/>
      <c r="I72" s="131"/>
      <c r="J72" s="108" t="e">
        <f t="shared" si="6"/>
        <v>#DIV/0!</v>
      </c>
      <c r="K72" s="159"/>
      <c r="L72" s="159"/>
      <c r="M72" s="131"/>
      <c r="N72" s="108" t="e">
        <f t="shared" si="7"/>
        <v>#DIV/0!</v>
      </c>
      <c r="O72" s="5" t="e">
        <f t="shared" si="4"/>
        <v>#DIV/0!</v>
      </c>
    </row>
    <row r="73" spans="1:15" ht="15.75" customHeight="1">
      <c r="A73" s="28" t="s">
        <v>76</v>
      </c>
      <c r="B73" s="9">
        <v>318245</v>
      </c>
      <c r="C73" s="10">
        <v>348245</v>
      </c>
      <c r="D73" s="32">
        <v>217872.39</v>
      </c>
      <c r="E73" s="33"/>
      <c r="F73" s="110">
        <f t="shared" si="5"/>
        <v>62.6</v>
      </c>
      <c r="G73" s="129">
        <v>348245</v>
      </c>
      <c r="H73" s="130">
        <v>297433.65</v>
      </c>
      <c r="I73" s="131"/>
      <c r="J73" s="110">
        <f t="shared" si="6"/>
        <v>85.4</v>
      </c>
      <c r="K73" s="159">
        <v>363245</v>
      </c>
      <c r="L73" s="159">
        <v>363245</v>
      </c>
      <c r="M73" s="131"/>
      <c r="N73" s="110">
        <f t="shared" si="7"/>
        <v>100</v>
      </c>
      <c r="O73" s="5">
        <f t="shared" si="4"/>
        <v>114.1</v>
      </c>
    </row>
    <row r="74" spans="1:15" ht="15.75" customHeight="1">
      <c r="A74" s="31" t="s">
        <v>77</v>
      </c>
      <c r="B74" s="34">
        <v>0</v>
      </c>
      <c r="C74" s="35">
        <v>16000</v>
      </c>
      <c r="D74" s="36">
        <v>16000</v>
      </c>
      <c r="E74" s="37"/>
      <c r="F74" s="110">
        <f t="shared" si="5"/>
        <v>100</v>
      </c>
      <c r="G74" s="133">
        <v>16000</v>
      </c>
      <c r="H74" s="134">
        <v>16000</v>
      </c>
      <c r="I74" s="135"/>
      <c r="J74" s="110">
        <f t="shared" si="6"/>
        <v>100</v>
      </c>
      <c r="K74" s="133">
        <v>16000</v>
      </c>
      <c r="L74" s="133">
        <v>16000</v>
      </c>
      <c r="M74" s="135"/>
      <c r="N74" s="110">
        <f t="shared" si="7"/>
        <v>100</v>
      </c>
      <c r="O74" s="5" t="e">
        <f t="shared" si="4"/>
        <v>#DIV/0!</v>
      </c>
    </row>
    <row r="75" spans="1:15" ht="15.75" customHeight="1">
      <c r="A75" s="28" t="s">
        <v>78</v>
      </c>
      <c r="B75" s="7">
        <v>5587522</v>
      </c>
      <c r="C75" s="8">
        <v>5593808</v>
      </c>
      <c r="D75" s="29">
        <v>2766766</v>
      </c>
      <c r="E75" s="30"/>
      <c r="F75" s="110">
        <f t="shared" si="5"/>
        <v>49.5</v>
      </c>
      <c r="G75" s="126">
        <v>5593162</v>
      </c>
      <c r="H75" s="46">
        <v>4154420</v>
      </c>
      <c r="I75" s="127"/>
      <c r="J75" s="110">
        <f t="shared" si="6"/>
        <v>74.3</v>
      </c>
      <c r="K75" s="126">
        <v>5888380</v>
      </c>
      <c r="L75" s="126">
        <v>5888380</v>
      </c>
      <c r="M75" s="127"/>
      <c r="N75" s="110">
        <f t="shared" si="7"/>
        <v>100</v>
      </c>
      <c r="O75" s="5">
        <f t="shared" si="4"/>
        <v>105.4</v>
      </c>
    </row>
    <row r="76" spans="1:15" ht="15.75" customHeight="1">
      <c r="A76" s="28" t="s">
        <v>79</v>
      </c>
      <c r="B76" s="7"/>
      <c r="C76" s="8"/>
      <c r="D76" s="29"/>
      <c r="E76" s="30"/>
      <c r="F76" s="108" t="e">
        <f t="shared" si="5"/>
        <v>#DIV/0!</v>
      </c>
      <c r="G76" s="126"/>
      <c r="H76" s="46"/>
      <c r="I76" s="127"/>
      <c r="J76" s="108" t="e">
        <f t="shared" si="6"/>
        <v>#DIV/0!</v>
      </c>
      <c r="K76" s="126"/>
      <c r="L76" s="126"/>
      <c r="M76" s="127"/>
      <c r="N76" s="108" t="e">
        <f t="shared" si="7"/>
        <v>#DIV/0!</v>
      </c>
      <c r="O76" s="5" t="e">
        <f t="shared" si="4"/>
        <v>#DIV/0!</v>
      </c>
    </row>
    <row r="77" spans="1:15" ht="15.75" customHeight="1">
      <c r="A77" s="28" t="s">
        <v>80</v>
      </c>
      <c r="B77" s="7"/>
      <c r="C77" s="8"/>
      <c r="D77" s="29"/>
      <c r="E77" s="30"/>
      <c r="F77" s="110" t="e">
        <f t="shared" si="5"/>
        <v>#DIV/0!</v>
      </c>
      <c r="G77" s="126"/>
      <c r="H77" s="46"/>
      <c r="I77" s="127"/>
      <c r="J77" s="110" t="e">
        <f t="shared" si="6"/>
        <v>#DIV/0!</v>
      </c>
      <c r="K77" s="126"/>
      <c r="L77" s="126"/>
      <c r="M77" s="127"/>
      <c r="N77" s="110" t="e">
        <f t="shared" si="7"/>
        <v>#DIV/0!</v>
      </c>
      <c r="O77" s="5" t="e">
        <f t="shared" si="4"/>
        <v>#DIV/0!</v>
      </c>
    </row>
    <row r="78" spans="1:15" ht="15.75" customHeight="1">
      <c r="A78" s="31" t="s">
        <v>81</v>
      </c>
      <c r="B78" s="7"/>
      <c r="C78" s="8"/>
      <c r="D78" s="29"/>
      <c r="E78" s="30"/>
      <c r="F78" s="110" t="e">
        <f t="shared" si="5"/>
        <v>#DIV/0!</v>
      </c>
      <c r="G78" s="126"/>
      <c r="H78" s="46"/>
      <c r="I78" s="127"/>
      <c r="J78" s="110" t="e">
        <f t="shared" si="6"/>
        <v>#DIV/0!</v>
      </c>
      <c r="K78" s="126"/>
      <c r="L78" s="126"/>
      <c r="M78" s="127"/>
      <c r="N78" s="110" t="e">
        <f t="shared" si="7"/>
        <v>#DIV/0!</v>
      </c>
      <c r="O78" s="5" t="e">
        <f t="shared" si="4"/>
        <v>#DIV/0!</v>
      </c>
    </row>
    <row r="79" spans="1:15" ht="15.75" customHeight="1">
      <c r="A79" s="31" t="s">
        <v>82</v>
      </c>
      <c r="B79" s="7">
        <f>SUM(B73:B78)</f>
        <v>5905767</v>
      </c>
      <c r="C79" s="8">
        <f>SUM(C73:C78)</f>
        <v>5958053</v>
      </c>
      <c r="D79" s="29">
        <f>SUM(D73:D78)</f>
        <v>3000638.39</v>
      </c>
      <c r="E79" s="30">
        <f>SUM(E73:E78)</f>
        <v>0</v>
      </c>
      <c r="F79" s="108">
        <f t="shared" si="5"/>
        <v>50.4</v>
      </c>
      <c r="G79" s="126">
        <f>SUM(G73:G78)</f>
        <v>5957407</v>
      </c>
      <c r="H79" s="46">
        <f>SUM(H73:H78)</f>
        <v>4467853.65</v>
      </c>
      <c r="I79" s="127">
        <f>SUM(I73:I78)</f>
        <v>0</v>
      </c>
      <c r="J79" s="108">
        <f t="shared" si="6"/>
        <v>75</v>
      </c>
      <c r="K79" s="126">
        <f>SUM(K73:K78)</f>
        <v>6267625</v>
      </c>
      <c r="L79" s="46">
        <f>SUM(L73:L78)</f>
        <v>6267625</v>
      </c>
      <c r="M79" s="127">
        <f>SUM(M73:M78)</f>
        <v>0</v>
      </c>
      <c r="N79" s="108">
        <f t="shared" si="7"/>
        <v>100</v>
      </c>
      <c r="O79" s="5">
        <f t="shared" si="4"/>
        <v>106.1</v>
      </c>
    </row>
    <row r="80" spans="1:15" ht="15.75" customHeight="1" thickBot="1">
      <c r="A80" s="38" t="s">
        <v>83</v>
      </c>
      <c r="B80" s="9">
        <f>B71+B79</f>
        <v>6695967</v>
      </c>
      <c r="C80" s="10">
        <f>C71+C79</f>
        <v>6818153</v>
      </c>
      <c r="D80" s="32">
        <f>D71+D79</f>
        <v>3516254.87</v>
      </c>
      <c r="E80" s="33">
        <f>E71+E79</f>
        <v>0</v>
      </c>
      <c r="F80" s="110">
        <f t="shared" si="5"/>
        <v>51.6</v>
      </c>
      <c r="G80" s="129">
        <f>G71+G79</f>
        <v>6817507</v>
      </c>
      <c r="H80" s="130">
        <f>H71+H79</f>
        <v>5312409.69</v>
      </c>
      <c r="I80" s="130">
        <f>I71+I79</f>
        <v>0</v>
      </c>
      <c r="J80" s="110">
        <f t="shared" si="6"/>
        <v>77.9</v>
      </c>
      <c r="K80" s="129">
        <f>K71+K79</f>
        <v>7138825</v>
      </c>
      <c r="L80" s="130">
        <f>L71+L79</f>
        <v>7137700.33</v>
      </c>
      <c r="M80" s="131">
        <f>M71+M79</f>
        <v>0</v>
      </c>
      <c r="N80" s="110">
        <f t="shared" si="7"/>
        <v>100</v>
      </c>
      <c r="O80" s="5">
        <f t="shared" si="4"/>
        <v>106.6</v>
      </c>
    </row>
    <row r="81" spans="1:15" ht="15.75" customHeight="1" thickBot="1">
      <c r="A81" s="39" t="s">
        <v>84</v>
      </c>
      <c r="B81" s="11">
        <f>B80-B32</f>
        <v>0</v>
      </c>
      <c r="C81" s="11">
        <f>C80-C32</f>
        <v>0</v>
      </c>
      <c r="D81" s="11">
        <f>D80-D32</f>
        <v>190566.2799999998</v>
      </c>
      <c r="E81" s="11">
        <f>E80-E32</f>
        <v>0</v>
      </c>
      <c r="F81" s="111" t="e">
        <f t="shared" si="5"/>
        <v>#DIV/0!</v>
      </c>
      <c r="G81" s="11">
        <f>G80-G32</f>
        <v>0</v>
      </c>
      <c r="H81" s="11">
        <f>H80-H32</f>
        <v>354043.2599999998</v>
      </c>
      <c r="I81" s="11">
        <f>I80-I32</f>
        <v>0</v>
      </c>
      <c r="J81" s="111" t="e">
        <f t="shared" si="6"/>
        <v>#DIV/0!</v>
      </c>
      <c r="K81" s="11">
        <f>K80-K32</f>
        <v>0</v>
      </c>
      <c r="L81" s="11">
        <f>L80-L32</f>
        <v>474.3199999993667</v>
      </c>
      <c r="M81" s="11">
        <f>M80-M32</f>
        <v>0</v>
      </c>
      <c r="N81" s="111" t="e">
        <f t="shared" si="7"/>
        <v>#DIV/0!</v>
      </c>
      <c r="O81" s="5" t="e">
        <f t="shared" si="4"/>
        <v>#DIV/0!</v>
      </c>
    </row>
    <row r="82" spans="1:15" s="67" customFormat="1" ht="15.75" customHeight="1" thickBot="1">
      <c r="A82" s="68" t="s">
        <v>92</v>
      </c>
      <c r="B82" s="70"/>
      <c r="C82" s="70"/>
      <c r="D82" s="71">
        <f>D81+E81</f>
        <v>190566.2799999998</v>
      </c>
      <c r="E82" s="70"/>
      <c r="F82" s="70"/>
      <c r="G82" s="137"/>
      <c r="H82" s="138">
        <f>H81+I81</f>
        <v>354043.2599999998</v>
      </c>
      <c r="I82" s="137"/>
      <c r="J82" s="70"/>
      <c r="K82" s="137"/>
      <c r="L82" s="138">
        <f>L81+M81</f>
        <v>474.3199999993667</v>
      </c>
      <c r="M82" s="137"/>
      <c r="N82" s="70"/>
      <c r="O82" s="69"/>
    </row>
    <row r="83" spans="1:15" ht="15.75" customHeight="1">
      <c r="A83" s="58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49"/>
    </row>
    <row r="84" spans="1:15" ht="15.75" customHeight="1">
      <c r="A84" s="58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49"/>
    </row>
    <row r="85" spans="1:7" ht="15.75" customHeight="1">
      <c r="A85" s="72" t="s">
        <v>85</v>
      </c>
      <c r="B85" s="73"/>
      <c r="C85" s="73"/>
      <c r="D85" s="73"/>
      <c r="E85" s="73"/>
      <c r="F85" s="73"/>
      <c r="G85" s="74"/>
    </row>
    <row r="86" spans="1:7" ht="15.75" customHeight="1" thickBot="1">
      <c r="A86" s="74"/>
      <c r="B86" s="73"/>
      <c r="C86" s="73"/>
      <c r="D86" s="73"/>
      <c r="E86" s="73"/>
      <c r="F86" s="73"/>
      <c r="G86" s="74"/>
    </row>
    <row r="87" spans="1:15" ht="15.75" customHeight="1">
      <c r="A87" s="95"/>
      <c r="B87" s="112" t="s">
        <v>10</v>
      </c>
      <c r="C87" s="81" t="s">
        <v>14</v>
      </c>
      <c r="D87" s="83" t="s">
        <v>15</v>
      </c>
      <c r="E87" s="75"/>
      <c r="F87" s="73"/>
      <c r="G87" s="156"/>
      <c r="H87" s="50" t="s">
        <v>101</v>
      </c>
      <c r="I87" s="176"/>
      <c r="J87" s="176"/>
      <c r="K87" s="176"/>
      <c r="L87" s="176"/>
      <c r="M87" s="176"/>
      <c r="N87" s="176"/>
      <c r="O87" s="176"/>
    </row>
    <row r="88" spans="1:15" ht="15.75" customHeight="1">
      <c r="A88" s="99" t="s">
        <v>86</v>
      </c>
      <c r="B88" s="115">
        <v>0</v>
      </c>
      <c r="C88" s="116">
        <v>57270</v>
      </c>
      <c r="D88" s="117">
        <v>0</v>
      </c>
      <c r="E88" s="75"/>
      <c r="F88" s="73"/>
      <c r="G88" s="156"/>
      <c r="H88" s="50" t="s">
        <v>102</v>
      </c>
      <c r="I88" s="176"/>
      <c r="J88" s="176"/>
      <c r="K88" s="176"/>
      <c r="L88" s="176"/>
      <c r="M88" s="176"/>
      <c r="N88" s="176"/>
      <c r="O88" s="176"/>
    </row>
    <row r="89" spans="1:15" ht="15.75" customHeight="1">
      <c r="A89" s="114" t="s">
        <v>87</v>
      </c>
      <c r="B89" s="115">
        <v>12320</v>
      </c>
      <c r="C89" s="116">
        <v>159285</v>
      </c>
      <c r="D89" s="117">
        <v>0</v>
      </c>
      <c r="E89" s="75"/>
      <c r="F89" s="73"/>
      <c r="G89" s="156"/>
      <c r="H89" s="50" t="s">
        <v>103</v>
      </c>
      <c r="I89" s="176"/>
      <c r="J89" s="176"/>
      <c r="K89" s="176"/>
      <c r="L89" s="176"/>
      <c r="M89" s="176"/>
      <c r="N89" s="176"/>
      <c r="O89" s="176"/>
    </row>
    <row r="90" spans="1:15" ht="15.75" customHeight="1">
      <c r="A90" s="114" t="s">
        <v>88</v>
      </c>
      <c r="B90" s="115">
        <v>4800</v>
      </c>
      <c r="C90" s="116">
        <v>5180.18</v>
      </c>
      <c r="D90" s="117">
        <v>6233.18</v>
      </c>
      <c r="E90" s="75"/>
      <c r="F90" s="73"/>
      <c r="G90" s="156"/>
      <c r="H90" s="50" t="s">
        <v>104</v>
      </c>
      <c r="I90" s="176"/>
      <c r="J90" s="176"/>
      <c r="K90" s="176"/>
      <c r="L90" s="176"/>
      <c r="M90" s="176"/>
      <c r="N90" s="176"/>
      <c r="O90" s="176"/>
    </row>
    <row r="91" spans="1:15" ht="15.75" customHeight="1" thickBot="1">
      <c r="A91" s="100" t="s">
        <v>89</v>
      </c>
      <c r="B91" s="118">
        <v>0</v>
      </c>
      <c r="C91" s="119">
        <v>0</v>
      </c>
      <c r="D91" s="120">
        <v>0</v>
      </c>
      <c r="E91" s="75"/>
      <c r="F91" s="73"/>
      <c r="G91" s="156"/>
      <c r="H91" s="74"/>
      <c r="I91" s="74"/>
      <c r="J91" s="74"/>
      <c r="K91" s="74"/>
      <c r="L91" s="74"/>
      <c r="M91" s="74"/>
      <c r="N91" s="74"/>
      <c r="O91" s="7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Prazakova</cp:lastModifiedBy>
  <cp:lastPrinted>2011-09-02T10:24:03Z</cp:lastPrinted>
  <dcterms:created xsi:type="dcterms:W3CDTF">2011-02-23T15:20:41Z</dcterms:created>
  <dcterms:modified xsi:type="dcterms:W3CDTF">2012-03-19T10:01:31Z</dcterms:modified>
  <cp:category/>
  <cp:version/>
  <cp:contentType/>
  <cp:contentStatus/>
</cp:coreProperties>
</file>