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firstSheet="4" activeTab="9"/>
  </bookViews>
  <sheets>
    <sheet name="MŠ V Zahradě" sheetId="1" r:id="rId1"/>
    <sheet name="MŠ Kličkova vila" sheetId="2" r:id="rId2"/>
    <sheet name="MŠ Klubíčko" sheetId="3" r:id="rId3"/>
    <sheet name="MŠ Perníková chaloupka" sheetId="4" r:id="rId4"/>
    <sheet name="MŠ 28. října" sheetId="5" r:id="rId5"/>
    <sheet name="MŠ Bří Čapků" sheetId="6" r:id="rId6"/>
    <sheet name="MŠ Pohádka" sheetId="7" r:id="rId7"/>
    <sheet name="MŠ Jana Drdy" sheetId="8" r:id="rId8"/>
    <sheet name="MŠ Jungmannova" sheetId="9" r:id="rId9"/>
    <sheet name="MŠ Školní" sheetId="10" r:id="rId10"/>
    <sheet name="MŠ pod Svatou Horou" sheetId="11" r:id="rId11"/>
    <sheet name="Alternativní MŠ" sheetId="12" r:id="rId12"/>
    <sheet name="MŠ Rybička" sheetId="13" r:id="rId13"/>
  </sheets>
  <definedNames/>
  <calcPr fullCalcOnLoad="1"/>
</workbook>
</file>

<file path=xl/sharedStrings.xml><?xml version="1.0" encoding="utf-8"?>
<sst xmlns="http://schemas.openxmlformats.org/spreadsheetml/2006/main" count="1830" uniqueCount="160">
  <si>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</si>
  <si>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</si>
  <si>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</si>
  <si>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</si>
  <si>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</si>
  <si>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</si>
  <si>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</si>
  <si>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</si>
  <si>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</si>
  <si>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</si>
  <si>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</si>
  <si>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</si>
  <si>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</si>
  <si>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</si>
  <si>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</si>
  <si>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</si>
  <si>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</si>
  <si>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</si>
  <si>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</si>
  <si>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</si>
  <si>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</si>
  <si>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</si>
  <si>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</si>
  <si>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</si>
  <si>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</si>
  <si>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513 náklady na repre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</si>
  <si>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</si>
  <si>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</si>
  <si>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</si>
  <si>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</si>
  <si>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</si>
  <si>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</si>
  <si>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</si>
  <si>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</si>
  <si>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</si>
  <si>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</si>
  <si>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552,553 zůst.cena prod.m</t>
  </si>
  <si>
    <t>554 prodané poz.</t>
  </si>
  <si>
    <t>555 tvorba zák. rezerv</t>
  </si>
  <si>
    <t>556 tvorba zák.opr. …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</si>
  <si>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</si>
  <si>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</si>
  <si>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</si>
  <si>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</si>
  <si>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</si>
  <si>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</si>
  <si>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</si>
  <si>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</si>
  <si>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</si>
  <si>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414 - rez.fond z ost.titulů</t>
  </si>
  <si>
    <t>416 - fond repod. majetku</t>
  </si>
  <si>
    <t>V Ý N O S Y</t>
  </si>
  <si>
    <t>601 výnosy za vl.výrobky</t>
  </si>
  <si>
    <t>602 výnosy z prodeje služ</t>
  </si>
  <si>
    <t>603 výnosy z pronájmu</t>
  </si>
  <si>
    <t>604 výnosy z prod.zboží</t>
  </si>
  <si>
    <t>611,612,613,614 zm.st. zás.</t>
  </si>
  <si>
    <t>621 aktivace materiál.</t>
  </si>
  <si>
    <t>622 aktivace vnitro. …</t>
  </si>
  <si>
    <t>623 aktiv. dl. neh.maj.</t>
  </si>
  <si>
    <t>624 aktiv. dl. hmot.maj.</t>
  </si>
  <si>
    <t>641 sml.pokuty a úroky</t>
  </si>
  <si>
    <t>642 ost. pokuty a penále</t>
  </si>
  <si>
    <t>643 výn. z odep. pohl</t>
  </si>
  <si>
    <t>644 výnosy z prod. mat.</t>
  </si>
  <si>
    <t>645 výn. z prodeje DNM</t>
  </si>
  <si>
    <t>646 výn. z prodeje DHM</t>
  </si>
  <si>
    <t>648 čerpání fondů</t>
  </si>
  <si>
    <t>649 jiné ost. výnosy</t>
  </si>
  <si>
    <t>662 úroky</t>
  </si>
  <si>
    <t>663 kursové zisky</t>
  </si>
  <si>
    <t>665 výnosy z dl. fin. …</t>
  </si>
  <si>
    <t>669 ost.fin.výnosy</t>
  </si>
  <si>
    <t>vlastní výnosy celkem</t>
  </si>
  <si>
    <t>671 dotace stát.rozpočet</t>
  </si>
  <si>
    <t>672 dotace - MÚ provoz</t>
  </si>
  <si>
    <r>
      <t xml:space="preserve">        </t>
    </r>
    <r>
      <rPr>
        <sz val="9"/>
        <rFont val="Arial"/>
        <family val="2"/>
      </rPr>
      <t>dotace - MÚ účelové</t>
    </r>
  </si>
  <si>
    <t xml:space="preserve">        dotace - kraj</t>
  </si>
  <si>
    <t>673 dotace státních fondů</t>
  </si>
  <si>
    <t>674 dotace Úřad práce</t>
  </si>
  <si>
    <r>
      <t xml:space="preserve">    </t>
    </r>
    <r>
      <rPr>
        <sz val="9"/>
        <rFont val="Arial"/>
        <family val="2"/>
      </rPr>
      <t xml:space="preserve">    dotace - ostatní</t>
    </r>
  </si>
  <si>
    <t>dotace celkem</t>
  </si>
  <si>
    <t>výnosy celkem</t>
  </si>
  <si>
    <t>hospodářský výsledek</t>
  </si>
  <si>
    <t>Stav pohledávek a závazků</t>
  </si>
  <si>
    <t>pohledávky do splatnosti</t>
  </si>
  <si>
    <t>pohedávky po splatnosti</t>
  </si>
  <si>
    <t>závazky do splatnosti</t>
  </si>
  <si>
    <t>závazky po splatnosti</t>
  </si>
  <si>
    <t xml:space="preserve">511 opr. a údržba/ostatní </t>
  </si>
  <si>
    <t>518-518telef/ostatní služby</t>
  </si>
  <si>
    <r>
      <t xml:space="preserve">        </t>
    </r>
    <r>
      <rPr>
        <sz val="10"/>
        <rFont val="Arial"/>
        <family val="2"/>
      </rPr>
      <t>dotace - MÚ účelové</t>
    </r>
  </si>
  <si>
    <r>
      <t xml:space="preserve">    </t>
    </r>
    <r>
      <rPr>
        <sz val="10"/>
        <rFont val="Arial"/>
        <family val="2"/>
      </rPr>
      <t xml:space="preserve">    dotace - ostatní</t>
    </r>
  </si>
  <si>
    <t>pohledávky po splatnosti</t>
  </si>
  <si>
    <t xml:space="preserve"> </t>
  </si>
  <si>
    <t>% čerp</t>
  </si>
  <si>
    <t>RS</t>
  </si>
  <si>
    <t>548 tvorba fondů</t>
  </si>
  <si>
    <t>1) škola čerpala dotace na provoz od MÚ a dotace na mzdy od KÚ</t>
  </si>
  <si>
    <t xml:space="preserve">2) v dotacích na provoz zbývá 14 558 Kč – nepodařilo se  uskutečnit naplánované malování v MŠ, </t>
  </si>
  <si>
    <t>1) investiční akce (financoval OIV) - oprava spodní brány, vložkování komína</t>
  </si>
  <si>
    <t>2) z rezervního fondu bylo v průběhu roku čerpáno 7 000,- Kč</t>
  </si>
  <si>
    <t xml:space="preserve">položení  zámkové  dlažby  (pokračování  oprav cest na zahradě)  a  zakoupení  pianina  Petrof    </t>
  </si>
  <si>
    <t>1) v průběhu roku bylo nutno vyměnit robot sloužící k výměně potravin, na tuto investici MŠ</t>
  </si>
  <si>
    <t xml:space="preserve">2) v roce 2011 by bylo potřeba odstranit nevyhovující altán ze školní zahrady a nahradit jej novým, </t>
  </si>
  <si>
    <t>zahradní domek "Perníková chaloupka" starý 50 let nutně potřebuje celkovou rekonstrukci, na</t>
  </si>
  <si>
    <t>tyto opravy by MŠ chtěla použít prostředky ze zlepšeného hospodářského výsledku</t>
  </si>
  <si>
    <t>Hospodaření MŠ ke konci roku skončilo mírným ziskem, tyto prostředky chce škola použít</t>
  </si>
  <si>
    <t>na vymalování částí budovy a k protiplísňovým nátěrům.</t>
  </si>
  <si>
    <t>2) Pro zajištění bezpečnosti dětí bylo nutné opravit chodník v zahradě.</t>
  </si>
  <si>
    <t>1) MŠ se spolupodílela na financování výměny oken částkou 60 952,80 Kč. Plastová okna jsou již</t>
  </si>
  <si>
    <t>ve všech třídách. Neúnosný je ovšem stav oken na chodbách, kde promrzají podlahy, zatéká do</t>
  </si>
  <si>
    <t>budovy, okna nejdou otvírat</t>
  </si>
  <si>
    <t>2) Je nutné uvažovat o opravě střechy, kterou při každém větším dešti a tání sněhu dochází</t>
  </si>
  <si>
    <t>k průsaku vody nejen do 1. NP, ale až do přízemí.</t>
  </si>
  <si>
    <t>1) MŠ v roce 2010 obdržela investiční dotaci ve výši 40 000,- Kč, která byla použita na zakoupení</t>
  </si>
  <si>
    <t>nového sporáku do školní kuchyně.</t>
  </si>
  <si>
    <t>2) Je nutná rekonstrukce rozvodů vody a sociálních zařízení pro děti, jejichž stav je velmi nevy-</t>
  </si>
  <si>
    <t>hovující a o jejichž opravu je opakovaně žádáno.</t>
  </si>
  <si>
    <t>1) V červenci a srpnu proběhla rekonstrukce teras v areálu MŠ ve spolupráci s OIV, zároveň</t>
  </si>
  <si>
    <t>v těchto prostorách byla provedena výměna podlahové krytiny a vymalováno. Rovněž byly</t>
  </si>
  <si>
    <t>vyměněny kryty na topení v dětských umývárnách a na toaletách.</t>
  </si>
  <si>
    <t>krytů a topná tělesa do všech tříd a postupné vybavení tříd čalouněnými lehátky pro spaní dětí.</t>
  </si>
  <si>
    <t>1) MŠ se finančně nepodílela na žádné větší opravě, vše provádí OIV.</t>
  </si>
  <si>
    <t>2) Prostředky z rezervního fondu nebyly čerpány, jejich využití je plánováno na rok 2011.</t>
  </si>
  <si>
    <t>1) MŠ v roce 2010 neprováděla větší opravy ani investiční akce.</t>
  </si>
  <si>
    <t>2) Byl získán grant od společnosti RWE na projekt Ekozahrada v celkové výši 125 000,- Kč.</t>
  </si>
  <si>
    <t>1) Snížení předpokládaných nákladů na elektrickou energii bylo dáno vyúčtováním za rok</t>
  </si>
  <si>
    <t xml:space="preserve">2009, kdy byl škole vyplacen přeplatek ze záloh, které byly distributorem el. energie pro </t>
  </si>
  <si>
    <t>majetku.</t>
  </si>
  <si>
    <t>rok 2009 stanoveny. Tyto prostředky byly použity na opravy a nákup drobného dlohodobého</t>
  </si>
  <si>
    <t>2) V budově bylo pokračováno s výměnou starých nevyhovujících osvětlovacích těles za úsporná</t>
  </si>
  <si>
    <t>celkový hosp. výsledek</t>
  </si>
  <si>
    <t>Mateřská škola V Zahradě, Jungmannova 416, Příbram III</t>
  </si>
  <si>
    <t>Mateřská škola Kličkova vila, Ondrákova280, Příbram II</t>
  </si>
  <si>
    <t>Mateřská škola Klubíčko, Okružní 200, Příbram VII</t>
  </si>
  <si>
    <t>Mateřská škola Perníková chaloupka, Kutnohorská 101, Příbram VII</t>
  </si>
  <si>
    <t>Mateřská škola 28. října 55, Příbram VII</t>
  </si>
  <si>
    <t>Mateřská škola, Příbram VII, Bratří Čapků 278</t>
  </si>
  <si>
    <t>Mateřská škola Pohádka, Hradební 66, Příbram I</t>
  </si>
  <si>
    <t>Mateřská škola, Příbram VII, Jana Drdy 496</t>
  </si>
  <si>
    <t>Mateřská škola, Příbram III, Jungmannova 91</t>
  </si>
  <si>
    <t>Mateřská škola, Příbram VIII, Školní 131</t>
  </si>
  <si>
    <t>Mateřská škola pod Svatou Horou, Nám. Dr. Josefa Theuera 262, Příbram II</t>
  </si>
  <si>
    <t>Alternativní mateřská škola, Školní 143, Příbram VIII</t>
  </si>
  <si>
    <t>Mateřská škola Rybička, Fibichova 272, Příbram II</t>
  </si>
  <si>
    <t xml:space="preserve">   přesunuto na rok 2011 (25. 2. 2011 se začínalo s malováním školy – třídy a chodby)</t>
  </si>
  <si>
    <t>1) v roce 2010 byly využívány fondy investiční i rezervní, a to zejména na tyto činnosti: oprava WC pro</t>
  </si>
  <si>
    <t>zaměstnance, vč. rozvodů vody, oprava topení a nefunkčních oken, oprava sprchového koutua WC v I. pos.,</t>
  </si>
  <si>
    <t>2) některé části budovy začínají být v havarijním stavu - nefunkční terasy v přízemí, nefunkční okna, promá-</t>
  </si>
  <si>
    <t>čené a narušené zdivo, vytváření prasklin a opadávání omítky vzhledem ke špatné izolaci domu.</t>
  </si>
  <si>
    <t>Po kontrole  KHS  byla ve spolupráci s  OIV naplánována sanace některých částí budovy.</t>
  </si>
  <si>
    <t>získala od zřizovatele investiční dotaci ve výši 40 000,- Kč</t>
  </si>
  <si>
    <t xml:space="preserve">1) Ve spolupráci s OIV bylo zrekonstruováno sociální zařízení pro děti ve 4. třídě na </t>
  </si>
  <si>
    <t>odloučeném pracovišti - vodovodní řád i kanalizace jsou ve velmi špatném stavu a je</t>
  </si>
  <si>
    <t>nutné postupně zrenovovat sociální zařízení v obou budovách.</t>
  </si>
  <si>
    <t>2) Pro rok 2011 je plánováno použít prostředky z rezervního fondu zejména na rekonstrukci a nákup</t>
  </si>
  <si>
    <t>1) Byly provedeny opravy 5 pískovišť zpevněním starých částí a novým dřevěným obložením</t>
  </si>
  <si>
    <t xml:space="preserve">     s dlouhou životností.</t>
  </si>
  <si>
    <t xml:space="preserve">     zářivková tělesa, v letních měsících bylo vymalováno všech 8 tříd.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</si>
</sst>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0" fillId="0" borderId="39" xfId="0" applyFill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3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2" fontId="6" fillId="0" borderId="44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3" fillId="0" borderId="40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0" fontId="0" fillId="0" borderId="16" xfId="0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5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0" fontId="4" fillId="0" borderId="28" xfId="0" applyFont="1" applyBorder="1" applyAlignment="1">
      <alignment/>
    </xf>
    <xf numFmtId="4" fontId="4" fillId="0" borderId="31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0" fontId="6" fillId="0" borderId="28" xfId="0" applyFont="1" applyBorder="1" applyAlignment="1">
      <alignment/>
    </xf>
    <xf numFmtId="4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/>
    </xf>
    <xf numFmtId="0" fontId="6" fillId="0" borderId="55" xfId="0" applyFont="1" applyBorder="1" applyAlignment="1">
      <alignment/>
    </xf>
    <xf numFmtId="4" fontId="4" fillId="0" borderId="36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4" fontId="4" fillId="0" borderId="41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0" fontId="0" fillId="0" borderId="38" xfId="0" applyBorder="1" applyAlignment="1">
      <alignment/>
    </xf>
    <xf numFmtId="4" fontId="4" fillId="0" borderId="21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40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9" xfId="0" applyFont="1" applyFill="1" applyBorder="1" applyAlignment="1">
      <alignment/>
    </xf>
    <xf numFmtId="0" fontId="7" fillId="0" borderId="40" xfId="0" applyFont="1" applyBorder="1" applyAlignment="1">
      <alignment/>
    </xf>
    <xf numFmtId="4" fontId="0" fillId="0" borderId="27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55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6" xfId="0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left"/>
    </xf>
    <xf numFmtId="4" fontId="8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9" fillId="0" borderId="41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" fontId="5" fillId="0" borderId="36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4" fontId="4" fillId="0" borderId="29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6" fillId="0" borderId="42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4" fontId="8" fillId="0" borderId="27" xfId="0" applyNumberFormat="1" applyFont="1" applyBorder="1" applyAlignment="1">
      <alignment horizontal="right"/>
    </xf>
    <xf numFmtId="164" fontId="8" fillId="0" borderId="25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8" fillId="0" borderId="33" xfId="0" applyNumberFormat="1" applyFont="1" applyBorder="1" applyAlignment="1">
      <alignment horizontal="right"/>
    </xf>
    <xf numFmtId="164" fontId="8" fillId="0" borderId="31" xfId="0" applyNumberFormat="1" applyFont="1" applyBorder="1" applyAlignment="1">
      <alignment horizontal="right"/>
    </xf>
    <xf numFmtId="164" fontId="8" fillId="0" borderId="47" xfId="0" applyNumberFormat="1" applyFont="1" applyBorder="1" applyAlignment="1">
      <alignment horizontal="right"/>
    </xf>
    <xf numFmtId="43" fontId="8" fillId="0" borderId="33" xfId="0" applyNumberFormat="1" applyFont="1" applyBorder="1" applyAlignment="1">
      <alignment horizontal="right"/>
    </xf>
    <xf numFmtId="43" fontId="8" fillId="0" borderId="31" xfId="0" applyNumberFormat="1" applyFont="1" applyBorder="1" applyAlignment="1">
      <alignment horizontal="right"/>
    </xf>
    <xf numFmtId="43" fontId="8" fillId="0" borderId="47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47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4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3" fillId="0" borderId="14" xfId="0" applyNumberFormat="1" applyFont="1" applyBorder="1" applyAlignment="1">
      <alignment horizontal="left"/>
    </xf>
    <xf numFmtId="2" fontId="3" fillId="0" borderId="48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69" xfId="0" applyFont="1" applyBorder="1" applyAlignment="1">
      <alignment/>
    </xf>
    <xf numFmtId="4" fontId="4" fillId="0" borderId="70" xfId="0" applyNumberFormat="1" applyFont="1" applyBorder="1" applyAlignment="1">
      <alignment horizontal="right"/>
    </xf>
    <xf numFmtId="4" fontId="4" fillId="0" borderId="71" xfId="0" applyNumberFormat="1" applyFont="1" applyBorder="1" applyAlignment="1">
      <alignment horizontal="right"/>
    </xf>
    <xf numFmtId="4" fontId="4" fillId="0" borderId="72" xfId="0" applyNumberFormat="1" applyFont="1" applyBorder="1" applyAlignment="1">
      <alignment/>
    </xf>
    <xf numFmtId="4" fontId="4" fillId="0" borderId="73" xfId="0" applyNumberFormat="1" applyFont="1" applyBorder="1" applyAlignment="1">
      <alignment horizontal="right"/>
    </xf>
    <xf numFmtId="4" fontId="4" fillId="0" borderId="74" xfId="0" applyNumberFormat="1" applyFont="1" applyBorder="1" applyAlignment="1">
      <alignment horizontal="right"/>
    </xf>
    <xf numFmtId="4" fontId="4" fillId="0" borderId="75" xfId="0" applyNumberFormat="1" applyFont="1" applyBorder="1" applyAlignment="1">
      <alignment horizontal="right"/>
    </xf>
    <xf numFmtId="0" fontId="0" fillId="0" borderId="76" xfId="0" applyFont="1" applyBorder="1" applyAlignment="1">
      <alignment/>
    </xf>
    <xf numFmtId="4" fontId="4" fillId="0" borderId="77" xfId="0" applyNumberFormat="1" applyFont="1" applyBorder="1" applyAlignment="1">
      <alignment horizontal="right"/>
    </xf>
    <xf numFmtId="4" fontId="4" fillId="0" borderId="78" xfId="0" applyNumberFormat="1" applyFont="1" applyBorder="1" applyAlignment="1">
      <alignment horizontal="right"/>
    </xf>
    <xf numFmtId="4" fontId="4" fillId="0" borderId="79" xfId="0" applyNumberFormat="1" applyFont="1" applyBorder="1" applyAlignment="1">
      <alignment/>
    </xf>
    <xf numFmtId="4" fontId="4" fillId="0" borderId="80" xfId="0" applyNumberFormat="1" applyFont="1" applyBorder="1" applyAlignment="1">
      <alignment horizontal="right"/>
    </xf>
    <xf numFmtId="4" fontId="4" fillId="0" borderId="81" xfId="0" applyNumberFormat="1" applyFont="1" applyBorder="1" applyAlignment="1">
      <alignment horizontal="right"/>
    </xf>
    <xf numFmtId="4" fontId="4" fillId="0" borderId="82" xfId="0" applyNumberFormat="1" applyFont="1" applyBorder="1" applyAlignment="1">
      <alignment horizontal="right"/>
    </xf>
    <xf numFmtId="4" fontId="4" fillId="0" borderId="83" xfId="0" applyNumberFormat="1" applyFont="1" applyBorder="1" applyAlignment="1">
      <alignment horizontal="right"/>
    </xf>
    <xf numFmtId="4" fontId="4" fillId="0" borderId="84" xfId="0" applyNumberFormat="1" applyFont="1" applyBorder="1" applyAlignment="1">
      <alignment horizontal="right"/>
    </xf>
    <xf numFmtId="4" fontId="4" fillId="0" borderId="85" xfId="0" applyNumberFormat="1" applyFont="1" applyBorder="1" applyAlignment="1">
      <alignment/>
    </xf>
    <xf numFmtId="4" fontId="4" fillId="0" borderId="86" xfId="0" applyNumberFormat="1" applyFont="1" applyBorder="1" applyAlignment="1">
      <alignment horizontal="right"/>
    </xf>
    <xf numFmtId="4" fontId="4" fillId="0" borderId="87" xfId="0" applyNumberFormat="1" applyFont="1" applyBorder="1" applyAlignment="1">
      <alignment horizontal="right"/>
    </xf>
    <xf numFmtId="4" fontId="4" fillId="0" borderId="88" xfId="0" applyNumberFormat="1" applyFont="1" applyBorder="1" applyAlignment="1">
      <alignment horizontal="right"/>
    </xf>
    <xf numFmtId="0" fontId="0" fillId="0" borderId="89" xfId="0" applyFont="1" applyFill="1" applyBorder="1" applyAlignment="1">
      <alignment/>
    </xf>
    <xf numFmtId="4" fontId="5" fillId="0" borderId="83" xfId="0" applyNumberFormat="1" applyFont="1" applyBorder="1" applyAlignment="1">
      <alignment/>
    </xf>
    <xf numFmtId="4" fontId="5" fillId="0" borderId="84" xfId="0" applyNumberFormat="1" applyFont="1" applyBorder="1" applyAlignment="1">
      <alignment/>
    </xf>
    <xf numFmtId="4" fontId="5" fillId="0" borderId="85" xfId="0" applyNumberFormat="1" applyFont="1" applyBorder="1" applyAlignment="1">
      <alignment/>
    </xf>
    <xf numFmtId="0" fontId="3" fillId="0" borderId="90" xfId="0" applyFont="1" applyBorder="1" applyAlignment="1">
      <alignment/>
    </xf>
    <xf numFmtId="4" fontId="6" fillId="0" borderId="91" xfId="0" applyNumberFormat="1" applyFont="1" applyBorder="1" applyAlignment="1">
      <alignment horizontal="right"/>
    </xf>
    <xf numFmtId="4" fontId="6" fillId="0" borderId="92" xfId="0" applyNumberFormat="1" applyFont="1" applyBorder="1" applyAlignment="1">
      <alignment horizontal="right"/>
    </xf>
    <xf numFmtId="4" fontId="6" fillId="0" borderId="93" xfId="0" applyNumberFormat="1" applyFont="1" applyBorder="1" applyAlignment="1">
      <alignment horizontal="right"/>
    </xf>
    <xf numFmtId="4" fontId="6" fillId="0" borderId="94" xfId="0" applyNumberFormat="1" applyFont="1" applyBorder="1" applyAlignment="1">
      <alignment horizontal="right"/>
    </xf>
    <xf numFmtId="4" fontId="4" fillId="0" borderId="9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7" xfId="0" applyBorder="1" applyAlignment="1">
      <alignment/>
    </xf>
    <xf numFmtId="0" fontId="3" fillId="0" borderId="90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0" fillId="0" borderId="82" xfId="0" applyFont="1" applyBorder="1" applyAlignment="1">
      <alignment/>
    </xf>
    <xf numFmtId="4" fontId="4" fillId="0" borderId="72" xfId="0" applyNumberFormat="1" applyFont="1" applyBorder="1" applyAlignment="1">
      <alignment horizontal="right"/>
    </xf>
    <xf numFmtId="4" fontId="4" fillId="0" borderId="79" xfId="0" applyNumberFormat="1" applyFont="1" applyBorder="1" applyAlignment="1">
      <alignment horizontal="right"/>
    </xf>
    <xf numFmtId="0" fontId="0" fillId="0" borderId="63" xfId="0" applyFont="1" applyBorder="1" applyAlignment="1">
      <alignment/>
    </xf>
    <xf numFmtId="4" fontId="4" fillId="0" borderId="63" xfId="0" applyNumberFormat="1" applyFont="1" applyBorder="1" applyAlignment="1">
      <alignment horizontal="right"/>
    </xf>
    <xf numFmtId="4" fontId="4" fillId="0" borderId="66" xfId="0" applyNumberFormat="1" applyFont="1" applyBorder="1" applyAlignment="1">
      <alignment horizontal="right"/>
    </xf>
    <xf numFmtId="4" fontId="4" fillId="0" borderId="67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96" xfId="0" applyFont="1" applyBorder="1" applyAlignment="1">
      <alignment horizontal="left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4" fillId="0" borderId="69" xfId="0" applyFont="1" applyBorder="1" applyAlignment="1">
      <alignment/>
    </xf>
    <xf numFmtId="4" fontId="4" fillId="0" borderId="69" xfId="0" applyNumberFormat="1" applyFont="1" applyBorder="1" applyAlignment="1">
      <alignment horizontal="right"/>
    </xf>
    <xf numFmtId="4" fontId="4" fillId="0" borderId="100" xfId="0" applyNumberFormat="1" applyFont="1" applyBorder="1" applyAlignment="1">
      <alignment horizontal="right"/>
    </xf>
    <xf numFmtId="0" fontId="4" fillId="0" borderId="76" xfId="0" applyFont="1" applyBorder="1" applyAlignment="1">
      <alignment/>
    </xf>
    <xf numFmtId="4" fontId="4" fillId="0" borderId="76" xfId="0" applyNumberFormat="1" applyFont="1" applyBorder="1" applyAlignment="1">
      <alignment horizontal="right"/>
    </xf>
    <xf numFmtId="4" fontId="4" fillId="0" borderId="101" xfId="0" applyNumberFormat="1" applyFont="1" applyBorder="1" applyAlignment="1">
      <alignment horizontal="right"/>
    </xf>
    <xf numFmtId="0" fontId="6" fillId="0" borderId="76" xfId="0" applyFont="1" applyBorder="1" applyAlignment="1">
      <alignment/>
    </xf>
    <xf numFmtId="4" fontId="4" fillId="0" borderId="85" xfId="0" applyNumberFormat="1" applyFont="1" applyBorder="1" applyAlignment="1">
      <alignment horizontal="right"/>
    </xf>
    <xf numFmtId="4" fontId="4" fillId="0" borderId="102" xfId="0" applyNumberFormat="1" applyFont="1" applyBorder="1" applyAlignment="1">
      <alignment horizontal="right"/>
    </xf>
    <xf numFmtId="4" fontId="4" fillId="0" borderId="103" xfId="0" applyNumberFormat="1" applyFont="1" applyBorder="1" applyAlignment="1">
      <alignment horizontal="right"/>
    </xf>
    <xf numFmtId="4" fontId="6" fillId="0" borderId="77" xfId="0" applyNumberFormat="1" applyFont="1" applyBorder="1" applyAlignment="1">
      <alignment horizontal="right"/>
    </xf>
    <xf numFmtId="4" fontId="6" fillId="0" borderId="78" xfId="0" applyNumberFormat="1" applyFont="1" applyBorder="1" applyAlignment="1">
      <alignment horizontal="right"/>
    </xf>
    <xf numFmtId="4" fontId="6" fillId="0" borderId="79" xfId="0" applyNumberFormat="1" applyFont="1" applyBorder="1" applyAlignment="1">
      <alignment horizontal="right"/>
    </xf>
    <xf numFmtId="4" fontId="6" fillId="0" borderId="76" xfId="0" applyNumberFormat="1" applyFont="1" applyBorder="1" applyAlignment="1">
      <alignment horizontal="right"/>
    </xf>
    <xf numFmtId="0" fontId="6" fillId="0" borderId="102" xfId="0" applyFont="1" applyBorder="1" applyAlignment="1">
      <alignment/>
    </xf>
    <xf numFmtId="0" fontId="6" fillId="0" borderId="90" xfId="0" applyFont="1" applyBorder="1" applyAlignment="1">
      <alignment/>
    </xf>
    <xf numFmtId="0" fontId="3" fillId="0" borderId="0" xfId="0" applyFont="1" applyAlignment="1">
      <alignment/>
    </xf>
    <xf numFmtId="4" fontId="4" fillId="0" borderId="81" xfId="0" applyNumberFormat="1" applyFont="1" applyBorder="1" applyAlignment="1">
      <alignment/>
    </xf>
    <xf numFmtId="4" fontId="4" fillId="0" borderId="80" xfId="0" applyNumberFormat="1" applyFont="1" applyBorder="1" applyAlignment="1">
      <alignment/>
    </xf>
    <xf numFmtId="0" fontId="0" fillId="0" borderId="88" xfId="0" applyFont="1" applyBorder="1" applyAlignment="1">
      <alignment/>
    </xf>
    <xf numFmtId="4" fontId="4" fillId="0" borderId="68" xfId="0" applyNumberFormat="1" applyFont="1" applyBorder="1" applyAlignment="1">
      <alignment/>
    </xf>
    <xf numFmtId="4" fontId="4" fillId="0" borderId="66" xfId="0" applyNumberFormat="1" applyFont="1" applyBorder="1" applyAlignment="1">
      <alignment/>
    </xf>
    <xf numFmtId="4" fontId="4" fillId="0" borderId="67" xfId="0" applyNumberFormat="1" applyFont="1" applyBorder="1" applyAlignment="1">
      <alignment/>
    </xf>
    <xf numFmtId="4" fontId="4" fillId="0" borderId="58" xfId="0" applyNumberFormat="1" applyFont="1" applyBorder="1" applyAlignment="1">
      <alignment horizontal="right"/>
    </xf>
    <xf numFmtId="4" fontId="4" fillId="0" borderId="71" xfId="0" applyNumberFormat="1" applyFont="1" applyBorder="1" applyAlignment="1">
      <alignment/>
    </xf>
    <xf numFmtId="4" fontId="4" fillId="0" borderId="78" xfId="0" applyNumberFormat="1" applyFont="1" applyBorder="1" applyAlignment="1">
      <alignment/>
    </xf>
    <xf numFmtId="4" fontId="4" fillId="0" borderId="77" xfId="0" applyNumberFormat="1" applyFont="1" applyBorder="1" applyAlignment="1">
      <alignment/>
    </xf>
    <xf numFmtId="4" fontId="4" fillId="0" borderId="104" xfId="0" applyNumberFormat="1" applyFont="1" applyBorder="1" applyAlignment="1">
      <alignment/>
    </xf>
    <xf numFmtId="4" fontId="5" fillId="0" borderId="79" xfId="0" applyNumberFormat="1" applyFont="1" applyBorder="1" applyAlignment="1">
      <alignment horizontal="right"/>
    </xf>
    <xf numFmtId="4" fontId="4" fillId="0" borderId="83" xfId="0" applyNumberFormat="1" applyFont="1" applyBorder="1" applyAlignment="1">
      <alignment/>
    </xf>
    <xf numFmtId="4" fontId="4" fillId="0" borderId="84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4" fontId="6" fillId="0" borderId="105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79" xfId="0" applyNumberFormat="1" applyFont="1" applyBorder="1" applyAlignment="1">
      <alignment horizontal="right"/>
    </xf>
    <xf numFmtId="4" fontId="4" fillId="0" borderId="57" xfId="0" applyNumberFormat="1" applyFont="1" applyBorder="1" applyAlignment="1">
      <alignment horizontal="right"/>
    </xf>
    <xf numFmtId="4" fontId="8" fillId="0" borderId="79" xfId="0" applyNumberFormat="1" applyFont="1" applyBorder="1" applyAlignment="1">
      <alignment horizontal="right"/>
    </xf>
    <xf numFmtId="4" fontId="6" fillId="0" borderId="101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right"/>
    </xf>
    <xf numFmtId="0" fontId="0" fillId="0" borderId="88" xfId="0" applyBorder="1" applyAlignment="1">
      <alignment/>
    </xf>
    <xf numFmtId="4" fontId="0" fillId="0" borderId="81" xfId="0" applyNumberFormat="1" applyBorder="1" applyAlignment="1">
      <alignment/>
    </xf>
    <xf numFmtId="4" fontId="0" fillId="0" borderId="79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0" fillId="0" borderId="66" xfId="0" applyNumberFormat="1" applyBorder="1" applyAlignment="1">
      <alignment/>
    </xf>
    <xf numFmtId="4" fontId="0" fillId="0" borderId="67" xfId="0" applyNumberFormat="1" applyBorder="1" applyAlignment="1">
      <alignment/>
    </xf>
    <xf numFmtId="4" fontId="4" fillId="0" borderId="16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2" fontId="3" fillId="0" borderId="60" xfId="0" applyNumberFormat="1" applyFont="1" applyBorder="1" applyAlignment="1">
      <alignment horizontal="center"/>
    </xf>
    <xf numFmtId="2" fontId="3" fillId="0" borderId="66" xfId="0" applyNumberFormat="1" applyFont="1" applyBorder="1" applyAlignment="1">
      <alignment horizontal="center"/>
    </xf>
    <xf numFmtId="4" fontId="4" fillId="0" borderId="74" xfId="0" applyNumberFormat="1" applyFont="1" applyFill="1" applyBorder="1" applyAlignment="1">
      <alignment horizontal="right"/>
    </xf>
    <xf numFmtId="4" fontId="4" fillId="0" borderId="81" xfId="0" applyNumberFormat="1" applyFont="1" applyFill="1" applyBorder="1" applyAlignment="1">
      <alignment horizontal="right"/>
    </xf>
    <xf numFmtId="4" fontId="6" fillId="0" borderId="91" xfId="0" applyNumberFormat="1" applyFont="1" applyFill="1" applyBorder="1" applyAlignment="1">
      <alignment horizontal="right"/>
    </xf>
    <xf numFmtId="2" fontId="3" fillId="0" borderId="9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4" fillId="0" borderId="75" xfId="0" applyNumberFormat="1" applyFont="1" applyBorder="1" applyAlignment="1">
      <alignment/>
    </xf>
    <xf numFmtId="4" fontId="4" fillId="0" borderId="73" xfId="0" applyNumberFormat="1" applyFont="1" applyBorder="1" applyAlignment="1">
      <alignment/>
    </xf>
    <xf numFmtId="4" fontId="4" fillId="0" borderId="82" xfId="0" applyNumberFormat="1" applyFont="1" applyBorder="1" applyAlignment="1">
      <alignment/>
    </xf>
    <xf numFmtId="4" fontId="4" fillId="0" borderId="63" xfId="0" applyNumberFormat="1" applyFont="1" applyBorder="1" applyAlignment="1">
      <alignment/>
    </xf>
    <xf numFmtId="2" fontId="3" fillId="0" borderId="59" xfId="0" applyNumberFormat="1" applyFont="1" applyBorder="1" applyAlignment="1">
      <alignment horizontal="center"/>
    </xf>
    <xf numFmtId="2" fontId="3" fillId="0" borderId="65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4" fontId="0" fillId="0" borderId="81" xfId="0" applyNumberFormat="1" applyBorder="1" applyAlignment="1">
      <alignment horizontal="right"/>
    </xf>
    <xf numFmtId="4" fontId="0" fillId="0" borderId="79" xfId="0" applyNumberFormat="1" applyBorder="1" applyAlignment="1">
      <alignment horizontal="right"/>
    </xf>
    <xf numFmtId="4" fontId="0" fillId="0" borderId="80" xfId="0" applyNumberFormat="1" applyBorder="1" applyAlignment="1">
      <alignment horizontal="right"/>
    </xf>
    <xf numFmtId="4" fontId="0" fillId="0" borderId="68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4" fontId="0" fillId="0" borderId="67" xfId="0" applyNumberFormat="1" applyBorder="1" applyAlignment="1">
      <alignment horizontal="right"/>
    </xf>
    <xf numFmtId="4" fontId="7" fillId="0" borderId="11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4" fillId="0" borderId="106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" fontId="4" fillId="0" borderId="0" xfId="0" applyNumberFormat="1" applyFont="1" applyAlignment="1">
      <alignment/>
    </xf>
    <xf numFmtId="4" fontId="6" fillId="0" borderId="34" xfId="0" applyNumberFormat="1" applyFont="1" applyBorder="1" applyAlignment="1">
      <alignment horizontal="right"/>
    </xf>
    <xf numFmtId="4" fontId="6" fillId="0" borderId="106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2" fontId="0" fillId="0" borderId="0" xfId="0" applyNumberFormat="1" applyAlignment="1">
      <alignment horizontal="left"/>
    </xf>
    <xf numFmtId="0" fontId="0" fillId="0" borderId="107" xfId="0" applyBorder="1" applyAlignment="1">
      <alignment horizontal="center"/>
    </xf>
    <xf numFmtId="0" fontId="0" fillId="0" borderId="107" xfId="0" applyBorder="1" applyAlignment="1">
      <alignment/>
    </xf>
    <xf numFmtId="4" fontId="0" fillId="0" borderId="107" xfId="0" applyNumberFormat="1" applyBorder="1" applyAlignment="1">
      <alignment/>
    </xf>
    <xf numFmtId="0" fontId="0" fillId="0" borderId="42" xfId="0" applyBorder="1" applyAlignment="1">
      <alignment/>
    </xf>
    <xf numFmtId="4" fontId="29" fillId="0" borderId="41" xfId="0" applyNumberFormat="1" applyFont="1" applyBorder="1" applyAlignment="1">
      <alignment/>
    </xf>
    <xf numFmtId="0" fontId="29" fillId="0" borderId="107" xfId="0" applyFont="1" applyBorder="1" applyAlignment="1">
      <alignment/>
    </xf>
    <xf numFmtId="4" fontId="29" fillId="0" borderId="107" xfId="0" applyNumberFormat="1" applyFont="1" applyBorder="1" applyAlignment="1">
      <alignment/>
    </xf>
    <xf numFmtId="4" fontId="29" fillId="0" borderId="107" xfId="0" applyNumberFormat="1" applyFont="1" applyBorder="1" applyAlignment="1">
      <alignment horizontal="center"/>
    </xf>
    <xf numFmtId="4" fontId="29" fillId="0" borderId="42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2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9" fillId="0" borderId="0" xfId="0" applyNumberFormat="1" applyFont="1" applyBorder="1" applyAlignment="1">
      <alignment horizontal="center"/>
    </xf>
    <xf numFmtId="4" fontId="0" fillId="0" borderId="107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0" fontId="29" fillId="0" borderId="0" xfId="0" applyFont="1" applyAlignment="1">
      <alignment/>
    </xf>
    <xf numFmtId="2" fontId="29" fillId="0" borderId="107" xfId="0" applyNumberFormat="1" applyFont="1" applyBorder="1" applyAlignment="1">
      <alignment horizontal="center"/>
    </xf>
    <xf numFmtId="2" fontId="29" fillId="0" borderId="107" xfId="0" applyNumberFormat="1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1" xfId="0" applyFont="1" applyBorder="1" applyAlignment="1">
      <alignment/>
    </xf>
    <xf numFmtId="2" fontId="29" fillId="0" borderId="107" xfId="0" applyNumberFormat="1" applyFont="1" applyBorder="1" applyAlignment="1">
      <alignment horizontal="right"/>
    </xf>
    <xf numFmtId="4" fontId="29" fillId="0" borderId="107" xfId="0" applyNumberFormat="1" applyFont="1" applyBorder="1" applyAlignment="1">
      <alignment horizontal="right"/>
    </xf>
    <xf numFmtId="4" fontId="29" fillId="0" borderId="41" xfId="0" applyNumberFormat="1" applyFont="1" applyBorder="1" applyAlignment="1">
      <alignment horizontal="right"/>
    </xf>
    <xf numFmtId="0" fontId="29" fillId="0" borderId="107" xfId="0" applyFont="1" applyBorder="1" applyAlignment="1">
      <alignment horizontal="center"/>
    </xf>
    <xf numFmtId="0" fontId="6" fillId="0" borderId="108" xfId="0" applyFont="1" applyBorder="1" applyAlignment="1">
      <alignment/>
    </xf>
    <xf numFmtId="4" fontId="6" fillId="0" borderId="109" xfId="0" applyNumberFormat="1" applyFont="1" applyBorder="1" applyAlignment="1">
      <alignment horizontal="right"/>
    </xf>
    <xf numFmtId="4" fontId="6" fillId="0" borderId="110" xfId="0" applyNumberFormat="1" applyFont="1" applyBorder="1" applyAlignment="1">
      <alignment horizontal="right"/>
    </xf>
    <xf numFmtId="4" fontId="4" fillId="0" borderId="109" xfId="0" applyNumberFormat="1" applyFont="1" applyBorder="1" applyAlignment="1">
      <alignment horizontal="right"/>
    </xf>
    <xf numFmtId="4" fontId="4" fillId="0" borderId="110" xfId="0" applyNumberFormat="1" applyFont="1" applyBorder="1" applyAlignment="1">
      <alignment horizontal="right"/>
    </xf>
    <xf numFmtId="2" fontId="29" fillId="0" borderId="40" xfId="0" applyNumberFormat="1" applyFont="1" applyBorder="1" applyAlignment="1">
      <alignment horizontal="center"/>
    </xf>
    <xf numFmtId="4" fontId="29" fillId="0" borderId="40" xfId="0" applyNumberFormat="1" applyFont="1" applyBorder="1" applyAlignment="1">
      <alignment horizontal="center"/>
    </xf>
    <xf numFmtId="4" fontId="29" fillId="0" borderId="40" xfId="0" applyNumberFormat="1" applyFont="1" applyBorder="1" applyAlignment="1">
      <alignment horizontal="right"/>
    </xf>
    <xf numFmtId="4" fontId="29" fillId="0" borderId="42" xfId="0" applyNumberFormat="1" applyFont="1" applyBorder="1" applyAlignment="1">
      <alignment horizontal="right"/>
    </xf>
    <xf numFmtId="4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2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zoomScalePageLayoutView="0" workbookViewId="0" topLeftCell="A67">
      <selection activeCell="K91" sqref="K91"/>
    </sheetView>
  </sheetViews>
  <sheetFormatPr defaultColWidth="9.140625" defaultRowHeight="15"/>
  <cols>
    <col min="1" max="1" width="22.421875" style="0" customWidth="1"/>
    <col min="2" max="2" width="14.00390625" style="2" customWidth="1"/>
    <col min="3" max="3" width="13.7109375" style="2" customWidth="1"/>
    <col min="4" max="4" width="12.7109375" style="2" customWidth="1"/>
    <col min="5" max="5" width="12.7109375" style="0" customWidth="1"/>
    <col min="6" max="6" width="6.57421875" style="2" bestFit="1" customWidth="1"/>
    <col min="7" max="9" width="12.7109375" style="2" customWidth="1"/>
    <col min="10" max="10" width="6.57421875" style="2" bestFit="1" customWidth="1"/>
    <col min="11" max="12" width="12.7109375" style="2" customWidth="1"/>
    <col min="13" max="13" width="12.7109375" style="0" customWidth="1"/>
    <col min="14" max="14" width="6.57421875" style="2" bestFit="1" customWidth="1"/>
    <col min="15" max="15" width="7.00390625" style="0" bestFit="1" customWidth="1"/>
  </cols>
  <sheetData>
    <row r="1" spans="1:8" ht="15">
      <c r="A1" s="1"/>
      <c r="H1" s="468" t="s">
        <v>133</v>
      </c>
    </row>
    <row r="2" spans="1:14" ht="16.5" thickBot="1">
      <c r="A2" s="3" t="s">
        <v>0</v>
      </c>
      <c r="B2" s="4" t="s">
        <v>1</v>
      </c>
      <c r="C2" s="4"/>
      <c r="F2" s="4"/>
      <c r="G2" s="4"/>
      <c r="J2" s="4"/>
      <c r="K2" s="4"/>
      <c r="N2" s="4"/>
    </row>
    <row r="3" spans="1:15" ht="15">
      <c r="A3" s="5" t="s">
        <v>2</v>
      </c>
      <c r="B3" s="6" t="s">
        <v>3</v>
      </c>
      <c r="C3" s="7" t="s">
        <v>4</v>
      </c>
      <c r="D3" s="8" t="s">
        <v>5</v>
      </c>
      <c r="E3" s="9"/>
      <c r="F3" s="415" t="s">
        <v>6</v>
      </c>
      <c r="G3" s="11" t="s">
        <v>4</v>
      </c>
      <c r="H3" s="8" t="s">
        <v>7</v>
      </c>
      <c r="I3" s="12"/>
      <c r="J3" s="415" t="s">
        <v>6</v>
      </c>
      <c r="K3" s="13" t="s">
        <v>4</v>
      </c>
      <c r="L3" s="8" t="s">
        <v>8</v>
      </c>
      <c r="M3" s="9"/>
      <c r="N3" s="415" t="s">
        <v>6</v>
      </c>
      <c r="O3" s="412" t="s">
        <v>95</v>
      </c>
    </row>
    <row r="4" spans="1:15" ht="15.75" thickBot="1">
      <c r="A4" s="14"/>
      <c r="B4" s="15" t="s">
        <v>9</v>
      </c>
      <c r="C4" s="16" t="s">
        <v>10</v>
      </c>
      <c r="D4" s="17" t="s">
        <v>11</v>
      </c>
      <c r="E4" s="18" t="s">
        <v>12</v>
      </c>
      <c r="F4" s="416" t="s">
        <v>13</v>
      </c>
      <c r="G4" s="20" t="s">
        <v>14</v>
      </c>
      <c r="H4" s="17" t="s">
        <v>11</v>
      </c>
      <c r="I4" s="17" t="s">
        <v>12</v>
      </c>
      <c r="J4" s="416" t="s">
        <v>13</v>
      </c>
      <c r="K4" s="21" t="s">
        <v>15</v>
      </c>
      <c r="L4" s="17" t="s">
        <v>11</v>
      </c>
      <c r="M4" s="18" t="s">
        <v>12</v>
      </c>
      <c r="N4" s="416" t="s">
        <v>13</v>
      </c>
      <c r="O4" s="413" t="s">
        <v>96</v>
      </c>
    </row>
    <row r="5" spans="1:15" ht="15.75" customHeight="1">
      <c r="A5" s="22" t="s">
        <v>16</v>
      </c>
      <c r="B5" s="23">
        <v>111105</v>
      </c>
      <c r="C5" s="24">
        <v>111105</v>
      </c>
      <c r="D5" s="25">
        <v>23617</v>
      </c>
      <c r="E5" s="26"/>
      <c r="F5" s="128">
        <f>ROUND((D5+E5)/(C5/100),1)</f>
        <v>21.3</v>
      </c>
      <c r="G5" s="27">
        <v>111105</v>
      </c>
      <c r="H5" s="25">
        <v>46341</v>
      </c>
      <c r="I5" s="25"/>
      <c r="J5" s="128">
        <f>ROUND((H5+I5)/(G5/100),1)</f>
        <v>41.7</v>
      </c>
      <c r="K5" s="28">
        <v>124358</v>
      </c>
      <c r="L5" s="25">
        <v>111312</v>
      </c>
      <c r="M5" s="26"/>
      <c r="N5" s="128">
        <f>ROUND((L5+M5)/(K5/100),1)</f>
        <v>89.5</v>
      </c>
      <c r="O5" s="23">
        <f aca="true" t="shared" si="0" ref="O5:O33">ROUND((L5+M5)/(B5/100),1)</f>
        <v>100.2</v>
      </c>
    </row>
    <row r="6" spans="1:15" ht="15.75" customHeight="1">
      <c r="A6" s="29" t="s">
        <v>17</v>
      </c>
      <c r="B6" s="30">
        <v>45000</v>
      </c>
      <c r="C6" s="31">
        <v>40000</v>
      </c>
      <c r="D6" s="32">
        <v>14718.38</v>
      </c>
      <c r="E6" s="33"/>
      <c r="F6" s="129">
        <f aca="true" t="shared" si="1" ref="F6:F33">ROUND((D6+E6)/(C6/100),1)</f>
        <v>36.8</v>
      </c>
      <c r="G6" s="34">
        <v>40000</v>
      </c>
      <c r="H6" s="32">
        <v>24318.38</v>
      </c>
      <c r="I6" s="32"/>
      <c r="J6" s="129">
        <f aca="true" t="shared" si="2" ref="J6:J29">ROUND((H6+I6)/(G6/100),1)</f>
        <v>60.8</v>
      </c>
      <c r="K6" s="35">
        <v>34000</v>
      </c>
      <c r="L6" s="32">
        <v>33918.38</v>
      </c>
      <c r="M6" s="33"/>
      <c r="N6" s="129">
        <f aca="true" t="shared" si="3" ref="N6:N29">ROUND((L6+M6)/(K6/100),1)</f>
        <v>99.8</v>
      </c>
      <c r="O6" s="30">
        <f t="shared" si="0"/>
        <v>75.4</v>
      </c>
    </row>
    <row r="7" spans="1:15" ht="15.75" customHeight="1">
      <c r="A7" s="29" t="s">
        <v>18</v>
      </c>
      <c r="B7" s="30"/>
      <c r="C7" s="31"/>
      <c r="D7" s="32"/>
      <c r="E7" s="33"/>
      <c r="F7" s="129" t="e">
        <f t="shared" si="1"/>
        <v>#DIV/0!</v>
      </c>
      <c r="G7" s="34"/>
      <c r="H7" s="32"/>
      <c r="I7" s="32"/>
      <c r="J7" s="129" t="e">
        <f t="shared" si="2"/>
        <v>#DIV/0!</v>
      </c>
      <c r="K7" s="35"/>
      <c r="L7" s="32"/>
      <c r="M7" s="33"/>
      <c r="N7" s="129" t="e">
        <f t="shared" si="3"/>
        <v>#DIV/0!</v>
      </c>
      <c r="O7" s="30" t="e">
        <f t="shared" si="0"/>
        <v>#DIV/0!</v>
      </c>
    </row>
    <row r="8" spans="1:15" ht="15.75" customHeight="1">
      <c r="A8" s="29" t="s">
        <v>19</v>
      </c>
      <c r="B8" s="30">
        <v>6000</v>
      </c>
      <c r="C8" s="31">
        <v>6000</v>
      </c>
      <c r="D8" s="32">
        <v>3173.27</v>
      </c>
      <c r="E8" s="33"/>
      <c r="F8" s="129">
        <f t="shared" si="1"/>
        <v>52.9</v>
      </c>
      <c r="G8" s="34">
        <v>6000</v>
      </c>
      <c r="H8" s="32">
        <v>3784.5</v>
      </c>
      <c r="I8" s="32"/>
      <c r="J8" s="129">
        <f t="shared" si="2"/>
        <v>63.1</v>
      </c>
      <c r="K8" s="35">
        <v>5500</v>
      </c>
      <c r="L8" s="32">
        <v>5442.96</v>
      </c>
      <c r="M8" s="33"/>
      <c r="N8" s="129">
        <f t="shared" si="3"/>
        <v>99</v>
      </c>
      <c r="O8" s="30">
        <f t="shared" si="0"/>
        <v>90.7</v>
      </c>
    </row>
    <row r="9" spans="1:15" ht="15.75" customHeight="1">
      <c r="A9" s="29" t="s">
        <v>20</v>
      </c>
      <c r="B9" s="30">
        <v>120000</v>
      </c>
      <c r="C9" s="31">
        <v>125000</v>
      </c>
      <c r="D9" s="32">
        <v>69623</v>
      </c>
      <c r="E9" s="33"/>
      <c r="F9" s="129">
        <f t="shared" si="1"/>
        <v>55.7</v>
      </c>
      <c r="G9" s="34">
        <v>125000</v>
      </c>
      <c r="H9" s="32">
        <v>69623</v>
      </c>
      <c r="I9" s="32"/>
      <c r="J9" s="129">
        <f t="shared" si="2"/>
        <v>55.7</v>
      </c>
      <c r="K9" s="35">
        <v>121700</v>
      </c>
      <c r="L9" s="32">
        <v>121674</v>
      </c>
      <c r="M9" s="33"/>
      <c r="N9" s="129">
        <f t="shared" si="3"/>
        <v>100</v>
      </c>
      <c r="O9" s="30">
        <f t="shared" si="0"/>
        <v>101.4</v>
      </c>
    </row>
    <row r="10" spans="1:15" ht="15.75" customHeight="1">
      <c r="A10" s="29" t="s">
        <v>21</v>
      </c>
      <c r="B10" s="30"/>
      <c r="C10" s="31"/>
      <c r="D10" s="32"/>
      <c r="E10" s="33"/>
      <c r="F10" s="129" t="e">
        <f t="shared" si="1"/>
        <v>#DIV/0!</v>
      </c>
      <c r="G10" s="34"/>
      <c r="H10" s="32"/>
      <c r="I10" s="32"/>
      <c r="J10" s="129" t="e">
        <f t="shared" si="2"/>
        <v>#DIV/0!</v>
      </c>
      <c r="K10" s="35"/>
      <c r="L10" s="32"/>
      <c r="M10" s="33"/>
      <c r="N10" s="129" t="e">
        <f t="shared" si="3"/>
        <v>#DIV/0!</v>
      </c>
      <c r="O10" s="30" t="e">
        <f t="shared" si="0"/>
        <v>#DIV/0!</v>
      </c>
    </row>
    <row r="11" spans="1:15" ht="15.75" customHeight="1">
      <c r="A11" s="29" t="s">
        <v>22</v>
      </c>
      <c r="B11" s="30"/>
      <c r="C11" s="31"/>
      <c r="D11" s="32"/>
      <c r="E11" s="33"/>
      <c r="F11" s="129" t="e">
        <f t="shared" si="1"/>
        <v>#DIV/0!</v>
      </c>
      <c r="G11" s="34"/>
      <c r="H11" s="32"/>
      <c r="I11" s="32"/>
      <c r="J11" s="129" t="e">
        <f t="shared" si="2"/>
        <v>#DIV/0!</v>
      </c>
      <c r="K11" s="35"/>
      <c r="L11" s="32"/>
      <c r="M11" s="33"/>
      <c r="N11" s="129" t="e">
        <f t="shared" si="3"/>
        <v>#DIV/0!</v>
      </c>
      <c r="O11" s="30" t="e">
        <f t="shared" si="0"/>
        <v>#DIV/0!</v>
      </c>
    </row>
    <row r="12" spans="1:15" ht="15.75" customHeight="1">
      <c r="A12" s="29" t="s">
        <v>23</v>
      </c>
      <c r="B12" s="30">
        <v>53000</v>
      </c>
      <c r="C12" s="31">
        <v>53000</v>
      </c>
      <c r="D12" s="32">
        <v>16113.72</v>
      </c>
      <c r="E12" s="33"/>
      <c r="F12" s="129">
        <f t="shared" si="1"/>
        <v>30.4</v>
      </c>
      <c r="G12" s="34">
        <v>53000</v>
      </c>
      <c r="H12" s="32">
        <v>17193.58</v>
      </c>
      <c r="I12" s="32"/>
      <c r="J12" s="129">
        <f t="shared" si="2"/>
        <v>32.4</v>
      </c>
      <c r="K12" s="35">
        <v>24600</v>
      </c>
      <c r="L12" s="32">
        <v>24589.44</v>
      </c>
      <c r="M12" s="33"/>
      <c r="N12" s="129">
        <f t="shared" si="3"/>
        <v>100</v>
      </c>
      <c r="O12" s="30">
        <f t="shared" si="0"/>
        <v>46.4</v>
      </c>
    </row>
    <row r="13" spans="1:15" ht="15.75" customHeight="1">
      <c r="A13" s="29" t="s">
        <v>24</v>
      </c>
      <c r="B13" s="30">
        <v>1000</v>
      </c>
      <c r="C13" s="31">
        <v>1000</v>
      </c>
      <c r="D13" s="32">
        <v>0</v>
      </c>
      <c r="E13" s="33"/>
      <c r="F13" s="129">
        <f t="shared" si="1"/>
        <v>0</v>
      </c>
      <c r="G13" s="34">
        <v>1000</v>
      </c>
      <c r="H13" s="32">
        <v>0</v>
      </c>
      <c r="I13" s="32"/>
      <c r="J13" s="129">
        <f t="shared" si="2"/>
        <v>0</v>
      </c>
      <c r="K13" s="35">
        <v>1000</v>
      </c>
      <c r="L13" s="32">
        <v>808</v>
      </c>
      <c r="M13" s="33"/>
      <c r="N13" s="129">
        <f t="shared" si="3"/>
        <v>80.8</v>
      </c>
      <c r="O13" s="30">
        <f t="shared" si="0"/>
        <v>80.8</v>
      </c>
    </row>
    <row r="14" spans="1:15" ht="15.75" customHeight="1">
      <c r="A14" s="29" t="s">
        <v>25</v>
      </c>
      <c r="B14" s="30">
        <v>1000</v>
      </c>
      <c r="C14" s="31">
        <v>1000</v>
      </c>
      <c r="D14" s="32">
        <v>0</v>
      </c>
      <c r="E14" s="33"/>
      <c r="F14" s="129">
        <f t="shared" si="1"/>
        <v>0</v>
      </c>
      <c r="G14" s="34">
        <v>1000</v>
      </c>
      <c r="H14" s="32">
        <v>0</v>
      </c>
      <c r="I14" s="32"/>
      <c r="J14" s="129">
        <f t="shared" si="2"/>
        <v>0</v>
      </c>
      <c r="K14" s="35">
        <v>1000</v>
      </c>
      <c r="L14" s="32">
        <v>0</v>
      </c>
      <c r="M14" s="33"/>
      <c r="N14" s="129">
        <f t="shared" si="3"/>
        <v>0</v>
      </c>
      <c r="O14" s="30">
        <f t="shared" si="0"/>
        <v>0</v>
      </c>
    </row>
    <row r="15" spans="1:15" ht="15.75" customHeight="1">
      <c r="A15" s="29" t="s">
        <v>26</v>
      </c>
      <c r="B15" s="30">
        <v>73000</v>
      </c>
      <c r="C15" s="31">
        <v>73000</v>
      </c>
      <c r="D15" s="32">
        <v>37788.35</v>
      </c>
      <c r="E15" s="33"/>
      <c r="F15" s="129">
        <f t="shared" si="1"/>
        <v>51.8</v>
      </c>
      <c r="G15" s="34">
        <v>73000</v>
      </c>
      <c r="H15" s="32">
        <v>59504.12</v>
      </c>
      <c r="I15" s="32"/>
      <c r="J15" s="129">
        <f t="shared" si="2"/>
        <v>81.5</v>
      </c>
      <c r="K15" s="35">
        <v>84860</v>
      </c>
      <c r="L15" s="32">
        <v>84776.66</v>
      </c>
      <c r="M15" s="33"/>
      <c r="N15" s="129">
        <f t="shared" si="3"/>
        <v>99.9</v>
      </c>
      <c r="O15" s="30">
        <f t="shared" si="0"/>
        <v>116.1</v>
      </c>
    </row>
    <row r="16" spans="1:15" ht="15.75" customHeight="1">
      <c r="A16" s="29" t="s">
        <v>27</v>
      </c>
      <c r="B16" s="30">
        <v>1576300</v>
      </c>
      <c r="C16" s="31">
        <v>1589584</v>
      </c>
      <c r="D16" s="32">
        <v>765014.24</v>
      </c>
      <c r="E16" s="33"/>
      <c r="F16" s="129">
        <f t="shared" si="1"/>
        <v>48.1</v>
      </c>
      <c r="G16" s="34">
        <v>1589584</v>
      </c>
      <c r="H16" s="32">
        <v>1154108.24</v>
      </c>
      <c r="I16" s="32"/>
      <c r="J16" s="129">
        <f t="shared" si="2"/>
        <v>72.6</v>
      </c>
      <c r="K16" s="424">
        <v>1571810</v>
      </c>
      <c r="L16" s="424">
        <v>1572507</v>
      </c>
      <c r="M16" s="33"/>
      <c r="N16" s="129">
        <f t="shared" si="3"/>
        <v>100</v>
      </c>
      <c r="O16" s="30">
        <f t="shared" si="0"/>
        <v>99.8</v>
      </c>
    </row>
    <row r="17" spans="1:15" ht="15.75" customHeight="1">
      <c r="A17" s="29" t="s">
        <v>28</v>
      </c>
      <c r="B17" s="30"/>
      <c r="C17" s="31"/>
      <c r="D17" s="32"/>
      <c r="E17" s="33"/>
      <c r="F17" s="129" t="e">
        <f t="shared" si="1"/>
        <v>#DIV/0!</v>
      </c>
      <c r="G17" s="34"/>
      <c r="H17" s="32"/>
      <c r="I17" s="32"/>
      <c r="J17" s="129" t="e">
        <f t="shared" si="2"/>
        <v>#DIV/0!</v>
      </c>
      <c r="K17" s="35"/>
      <c r="L17" s="32"/>
      <c r="M17" s="33"/>
      <c r="N17" s="129" t="e">
        <f t="shared" si="3"/>
        <v>#DIV/0!</v>
      </c>
      <c r="O17" s="30" t="e">
        <f t="shared" si="0"/>
        <v>#DIV/0!</v>
      </c>
    </row>
    <row r="18" spans="1:15" ht="15.75" customHeight="1">
      <c r="A18" s="29" t="s">
        <v>29</v>
      </c>
      <c r="B18" s="30"/>
      <c r="C18" s="31"/>
      <c r="D18" s="32"/>
      <c r="E18" s="33"/>
      <c r="F18" s="129" t="e">
        <f t="shared" si="1"/>
        <v>#DIV/0!</v>
      </c>
      <c r="G18" s="34"/>
      <c r="H18" s="32"/>
      <c r="I18" s="32"/>
      <c r="J18" s="129" t="e">
        <f t="shared" si="2"/>
        <v>#DIV/0!</v>
      </c>
      <c r="K18" s="35"/>
      <c r="L18" s="32"/>
      <c r="M18" s="33"/>
      <c r="N18" s="129" t="e">
        <f t="shared" si="3"/>
        <v>#DIV/0!</v>
      </c>
      <c r="O18" s="30" t="e">
        <f t="shared" si="0"/>
        <v>#DIV/0!</v>
      </c>
    </row>
    <row r="19" spans="1:15" ht="15.75" customHeight="1">
      <c r="A19" s="29" t="s">
        <v>30</v>
      </c>
      <c r="B19" s="30"/>
      <c r="C19" s="31"/>
      <c r="D19" s="32"/>
      <c r="E19" s="33"/>
      <c r="F19" s="129" t="e">
        <f t="shared" si="1"/>
        <v>#DIV/0!</v>
      </c>
      <c r="G19" s="34"/>
      <c r="H19" s="32"/>
      <c r="I19" s="32"/>
      <c r="J19" s="129" t="e">
        <f t="shared" si="2"/>
        <v>#DIV/0!</v>
      </c>
      <c r="K19" s="35"/>
      <c r="L19" s="32"/>
      <c r="M19" s="33"/>
      <c r="N19" s="129" t="e">
        <f t="shared" si="3"/>
        <v>#DIV/0!</v>
      </c>
      <c r="O19" s="30" t="e">
        <f t="shared" si="0"/>
        <v>#DIV/0!</v>
      </c>
    </row>
    <row r="20" spans="1:15" ht="15.75" customHeight="1">
      <c r="A20" s="29" t="s">
        <v>31</v>
      </c>
      <c r="B20" s="30"/>
      <c r="C20" s="31"/>
      <c r="D20" s="32"/>
      <c r="E20" s="33"/>
      <c r="F20" s="129" t="e">
        <f t="shared" si="1"/>
        <v>#DIV/0!</v>
      </c>
      <c r="G20" s="34"/>
      <c r="H20" s="32"/>
      <c r="I20" s="32"/>
      <c r="J20" s="129" t="e">
        <f t="shared" si="2"/>
        <v>#DIV/0!</v>
      </c>
      <c r="K20" s="35"/>
      <c r="L20" s="32"/>
      <c r="M20" s="33"/>
      <c r="N20" s="129" t="e">
        <f t="shared" si="3"/>
        <v>#DIV/0!</v>
      </c>
      <c r="O20" s="30" t="e">
        <f t="shared" si="0"/>
        <v>#DIV/0!</v>
      </c>
    </row>
    <row r="21" spans="1:15" ht="15.75" customHeight="1">
      <c r="A21" s="29" t="s">
        <v>33</v>
      </c>
      <c r="B21" s="30"/>
      <c r="C21" s="31"/>
      <c r="D21" s="32"/>
      <c r="E21" s="33"/>
      <c r="F21" s="129" t="e">
        <f t="shared" si="1"/>
        <v>#DIV/0!</v>
      </c>
      <c r="G21" s="34"/>
      <c r="H21" s="32"/>
      <c r="I21" s="32"/>
      <c r="J21" s="129" t="e">
        <f t="shared" si="2"/>
        <v>#DIV/0!</v>
      </c>
      <c r="K21" s="35"/>
      <c r="L21" s="32"/>
      <c r="M21" s="33"/>
      <c r="N21" s="129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30">
        <v>45000</v>
      </c>
      <c r="C23" s="31">
        <v>45000</v>
      </c>
      <c r="D23" s="32">
        <v>24057</v>
      </c>
      <c r="E23" s="33"/>
      <c r="F23" s="129">
        <f t="shared" si="1"/>
        <v>53.5</v>
      </c>
      <c r="G23" s="34">
        <v>45000</v>
      </c>
      <c r="H23" s="32">
        <v>24525</v>
      </c>
      <c r="I23" s="32"/>
      <c r="J23" s="129">
        <f t="shared" si="2"/>
        <v>54.5</v>
      </c>
      <c r="K23" s="35">
        <v>57100</v>
      </c>
      <c r="L23" s="32">
        <v>57178.1</v>
      </c>
      <c r="M23" s="33"/>
      <c r="N23" s="129">
        <f t="shared" si="3"/>
        <v>100.1</v>
      </c>
      <c r="O23" s="30">
        <f t="shared" si="0"/>
        <v>127.1</v>
      </c>
    </row>
    <row r="24" spans="1:15" ht="15.75" customHeight="1">
      <c r="A24" s="29" t="s">
        <v>35</v>
      </c>
      <c r="B24" s="30">
        <v>5593</v>
      </c>
      <c r="C24" s="31">
        <v>5593</v>
      </c>
      <c r="D24" s="32">
        <v>2802</v>
      </c>
      <c r="E24" s="33"/>
      <c r="F24" s="129">
        <f t="shared" si="1"/>
        <v>50.1</v>
      </c>
      <c r="G24" s="34">
        <v>5593</v>
      </c>
      <c r="H24" s="32">
        <v>4203</v>
      </c>
      <c r="I24" s="32"/>
      <c r="J24" s="129">
        <f t="shared" si="2"/>
        <v>75.1</v>
      </c>
      <c r="K24" s="35">
        <v>5593</v>
      </c>
      <c r="L24" s="32">
        <v>5593</v>
      </c>
      <c r="M24" s="33"/>
      <c r="N24" s="129">
        <f t="shared" si="3"/>
        <v>100</v>
      </c>
      <c r="O24" s="30">
        <f t="shared" si="0"/>
        <v>100</v>
      </c>
    </row>
    <row r="25" spans="1:15" ht="15.75" customHeight="1">
      <c r="A25" s="29" t="s">
        <v>36</v>
      </c>
      <c r="B25" s="30"/>
      <c r="C25" s="31"/>
      <c r="D25" s="32"/>
      <c r="E25" s="33"/>
      <c r="F25" s="129" t="e">
        <f t="shared" si="1"/>
        <v>#DIV/0!</v>
      </c>
      <c r="G25" s="34"/>
      <c r="H25" s="32"/>
      <c r="I25" s="32"/>
      <c r="J25" s="129" t="e">
        <f t="shared" si="2"/>
        <v>#DIV/0!</v>
      </c>
      <c r="K25" s="35"/>
      <c r="L25" s="32"/>
      <c r="M25" s="33"/>
      <c r="N25" s="129" t="e">
        <f t="shared" si="3"/>
        <v>#DIV/0!</v>
      </c>
      <c r="O25" s="30" t="e">
        <f t="shared" si="0"/>
        <v>#DIV/0!</v>
      </c>
    </row>
    <row r="26" spans="1:15" ht="15.75" customHeight="1">
      <c r="A26" s="29" t="s">
        <v>37</v>
      </c>
      <c r="B26" s="30"/>
      <c r="C26" s="31"/>
      <c r="D26" s="32"/>
      <c r="E26" s="33"/>
      <c r="F26" s="129" t="e">
        <f t="shared" si="1"/>
        <v>#DIV/0!</v>
      </c>
      <c r="G26" s="34"/>
      <c r="H26" s="32"/>
      <c r="I26" s="32"/>
      <c r="J26" s="129" t="e">
        <f t="shared" si="2"/>
        <v>#DIV/0!</v>
      </c>
      <c r="K26" s="35"/>
      <c r="L26" s="32"/>
      <c r="M26" s="33"/>
      <c r="N26" s="129" t="e">
        <f t="shared" si="3"/>
        <v>#DIV/0!</v>
      </c>
      <c r="O26" s="30" t="e">
        <f t="shared" si="0"/>
        <v>#DIV/0!</v>
      </c>
    </row>
    <row r="27" spans="1:15" ht="15.75" customHeight="1">
      <c r="A27" s="29" t="s">
        <v>38</v>
      </c>
      <c r="B27" s="30"/>
      <c r="C27" s="31"/>
      <c r="D27" s="32"/>
      <c r="E27" s="33"/>
      <c r="F27" s="129" t="e">
        <f t="shared" si="1"/>
        <v>#DIV/0!</v>
      </c>
      <c r="G27" s="34"/>
      <c r="H27" s="32"/>
      <c r="I27" s="32"/>
      <c r="J27" s="129" t="e">
        <f t="shared" si="2"/>
        <v>#DIV/0!</v>
      </c>
      <c r="K27" s="35"/>
      <c r="L27" s="32"/>
      <c r="M27" s="33"/>
      <c r="N27" s="129" t="e">
        <f t="shared" si="3"/>
        <v>#DIV/0!</v>
      </c>
      <c r="O27" s="30" t="e">
        <f t="shared" si="0"/>
        <v>#DIV/0!</v>
      </c>
    </row>
    <row r="28" spans="1:15" ht="15.75" customHeight="1">
      <c r="A28" s="29" t="s">
        <v>39</v>
      </c>
      <c r="B28" s="30"/>
      <c r="C28" s="31"/>
      <c r="D28" s="32"/>
      <c r="E28" s="33"/>
      <c r="F28" s="129" t="e">
        <f t="shared" si="1"/>
        <v>#DIV/0!</v>
      </c>
      <c r="G28" s="34"/>
      <c r="H28" s="32"/>
      <c r="I28" s="32"/>
      <c r="J28" s="129" t="e">
        <f t="shared" si="2"/>
        <v>#DIV/0!</v>
      </c>
      <c r="K28" s="35"/>
      <c r="L28" s="32"/>
      <c r="M28" s="33"/>
      <c r="N28" s="129" t="e">
        <f t="shared" si="3"/>
        <v>#DIV/0!</v>
      </c>
      <c r="O28" s="30" t="e">
        <f t="shared" si="0"/>
        <v>#DIV/0!</v>
      </c>
    </row>
    <row r="29" spans="1:15" ht="15.75" customHeight="1">
      <c r="A29" s="29" t="s">
        <v>40</v>
      </c>
      <c r="B29" s="30"/>
      <c r="C29" s="31"/>
      <c r="D29" s="32"/>
      <c r="E29" s="33"/>
      <c r="F29" s="129" t="e">
        <f t="shared" si="1"/>
        <v>#DIV/0!</v>
      </c>
      <c r="G29" s="34"/>
      <c r="H29" s="32"/>
      <c r="I29" s="32"/>
      <c r="J29" s="129" t="e">
        <f t="shared" si="2"/>
        <v>#DIV/0!</v>
      </c>
      <c r="K29" s="35"/>
      <c r="L29" s="32"/>
      <c r="M29" s="33"/>
      <c r="N29" s="129" t="e">
        <f t="shared" si="3"/>
        <v>#DIV/0!</v>
      </c>
      <c r="O29" s="30" t="e">
        <f t="shared" si="0"/>
        <v>#DIV/0!</v>
      </c>
    </row>
    <row r="30" spans="1:15" ht="15.75" customHeight="1">
      <c r="A30" s="29" t="s">
        <v>41</v>
      </c>
      <c r="B30" s="36"/>
      <c r="C30" s="37"/>
      <c r="D30" s="38"/>
      <c r="E30" s="39"/>
      <c r="F30" s="130" t="e">
        <f>ROUND((D30+E30)/(C30/100),1)</f>
        <v>#DIV/0!</v>
      </c>
      <c r="G30" s="40"/>
      <c r="H30" s="38"/>
      <c r="I30" s="38"/>
      <c r="J30" s="130" t="e">
        <f>ROUND((H30+I30)/(G30/100),1)</f>
        <v>#DIV/0!</v>
      </c>
      <c r="K30" s="41"/>
      <c r="L30" s="38"/>
      <c r="M30" s="39"/>
      <c r="N30" s="130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43">
        <v>8500</v>
      </c>
      <c r="C32" s="44">
        <v>8500</v>
      </c>
      <c r="D32" s="45">
        <v>3958.5</v>
      </c>
      <c r="E32" s="46"/>
      <c r="F32" s="130">
        <f>ROUND((D32+E32)/(C32/100),1)</f>
        <v>46.6</v>
      </c>
      <c r="G32" s="45">
        <v>8500</v>
      </c>
      <c r="H32" s="45">
        <v>5573.5</v>
      </c>
      <c r="I32" s="45"/>
      <c r="J32" s="130">
        <f>ROUND((H32+I32)/(G32/100),1)</f>
        <v>65.6</v>
      </c>
      <c r="K32" s="45">
        <v>7500</v>
      </c>
      <c r="L32" s="45">
        <v>7413.5</v>
      </c>
      <c r="M32" s="46"/>
      <c r="N32" s="130">
        <f>ROUND((L32+M32)/(K32/100),1)</f>
        <v>98.8</v>
      </c>
      <c r="O32" s="36">
        <f t="shared" si="0"/>
        <v>87.2</v>
      </c>
    </row>
    <row r="33" spans="1:15" ht="15.75" customHeight="1" thickBot="1">
      <c r="A33" s="47" t="s">
        <v>43</v>
      </c>
      <c r="B33" s="48">
        <f>SUM(B5:B32)</f>
        <v>2045498</v>
      </c>
      <c r="C33" s="49">
        <f>SUM(C5:C32)</f>
        <v>2058782</v>
      </c>
      <c r="D33" s="50">
        <f>SUM(D5:D32)</f>
        <v>960865.46</v>
      </c>
      <c r="E33" s="51">
        <f>SUM(E5:E30)</f>
        <v>0</v>
      </c>
      <c r="F33" s="48">
        <f t="shared" si="1"/>
        <v>46.7</v>
      </c>
      <c r="G33" s="48">
        <f>SUM(G5:G32)</f>
        <v>2058782</v>
      </c>
      <c r="H33" s="48">
        <f>SUM(H5:H32)</f>
        <v>1409174.32</v>
      </c>
      <c r="I33" s="48">
        <f>SUM(I5:I32)</f>
        <v>0</v>
      </c>
      <c r="J33" s="48">
        <f>ROUND((H33+I33)/(G33/100),1)</f>
        <v>68.4</v>
      </c>
      <c r="K33" s="48">
        <f>K5+K6+K8+K9+K12+K13+K14+K15+K16+K23+K24+K32</f>
        <v>2039021</v>
      </c>
      <c r="L33" s="48">
        <f>L5+L6+L8+L9+L12+L13+L14+L15+L16+L23+L24+L32</f>
        <v>2025213.04</v>
      </c>
      <c r="M33" s="52">
        <f>SUM(M5:M32)</f>
        <v>0</v>
      </c>
      <c r="N33" s="48">
        <f>ROUND((L33+M33)/(K33/100),1)</f>
        <v>99.3</v>
      </c>
      <c r="O33" s="48">
        <f t="shared" si="0"/>
        <v>99</v>
      </c>
    </row>
    <row r="36" spans="1:2" ht="15.75" thickBot="1">
      <c r="A36" s="54" t="s">
        <v>44</v>
      </c>
      <c r="B36" s="55"/>
    </row>
    <row r="37" spans="1:4" ht="15.75" thickBot="1">
      <c r="A37" s="56"/>
      <c r="B37" s="57" t="s">
        <v>10</v>
      </c>
      <c r="C37" s="58" t="s">
        <v>14</v>
      </c>
      <c r="D37" s="59" t="s">
        <v>15</v>
      </c>
    </row>
    <row r="38" spans="1:4" ht="15">
      <c r="A38" s="60" t="s">
        <v>45</v>
      </c>
      <c r="B38" s="61">
        <v>48035</v>
      </c>
      <c r="C38" s="25">
        <v>46634</v>
      </c>
      <c r="D38" s="62">
        <v>45244</v>
      </c>
    </row>
    <row r="39" spans="1:4" ht="15">
      <c r="A39" s="60" t="s">
        <v>46</v>
      </c>
      <c r="B39" s="63">
        <v>7338</v>
      </c>
      <c r="C39" s="32">
        <v>7338</v>
      </c>
      <c r="D39" s="64">
        <v>7338</v>
      </c>
    </row>
    <row r="40" spans="1:4" ht="15">
      <c r="A40" s="60" t="s">
        <v>47</v>
      </c>
      <c r="B40" s="63">
        <v>21061.26</v>
      </c>
      <c r="C40" s="32">
        <v>21044.26</v>
      </c>
      <c r="D40" s="64">
        <v>23211.02</v>
      </c>
    </row>
    <row r="41" spans="1:4" ht="15">
      <c r="A41" s="60" t="s">
        <v>48</v>
      </c>
      <c r="B41" s="63">
        <v>97799.46</v>
      </c>
      <c r="C41" s="32">
        <v>97799.46</v>
      </c>
      <c r="D41" s="64">
        <v>97799.46</v>
      </c>
    </row>
    <row r="42" spans="1:4" ht="15">
      <c r="A42" s="60" t="s">
        <v>49</v>
      </c>
      <c r="B42" s="63"/>
      <c r="C42" s="32"/>
      <c r="D42" s="64"/>
    </row>
    <row r="43" spans="1:4" ht="15.75" thickBot="1">
      <c r="A43" s="65" t="s">
        <v>50</v>
      </c>
      <c r="B43" s="66">
        <v>2802</v>
      </c>
      <c r="C43" s="67">
        <v>4203</v>
      </c>
      <c r="D43" s="68">
        <v>5593</v>
      </c>
    </row>
    <row r="47" spans="1:14" ht="16.5" thickBot="1">
      <c r="A47" s="3" t="s">
        <v>51</v>
      </c>
      <c r="B47" s="3" t="s">
        <v>1</v>
      </c>
      <c r="C47" s="3"/>
      <c r="D47"/>
      <c r="F47" s="4"/>
      <c r="G47" s="3"/>
      <c r="H47"/>
      <c r="I47"/>
      <c r="J47" s="4"/>
      <c r="K47" s="3"/>
      <c r="L47"/>
      <c r="N47" s="4"/>
    </row>
    <row r="48" spans="1:15" ht="15">
      <c r="A48" s="5" t="s">
        <v>2</v>
      </c>
      <c r="B48" s="69" t="s">
        <v>3</v>
      </c>
      <c r="C48" s="70" t="s">
        <v>4</v>
      </c>
      <c r="D48" s="71" t="s">
        <v>5</v>
      </c>
      <c r="E48" s="72"/>
      <c r="F48" s="417" t="s">
        <v>6</v>
      </c>
      <c r="G48" s="74" t="s">
        <v>4</v>
      </c>
      <c r="H48" s="75" t="s">
        <v>7</v>
      </c>
      <c r="I48" s="76"/>
      <c r="J48" s="417" t="s">
        <v>6</v>
      </c>
      <c r="K48" s="77" t="s">
        <v>4</v>
      </c>
      <c r="L48" s="75" t="s">
        <v>8</v>
      </c>
      <c r="M48" s="76"/>
      <c r="N48" s="417" t="s">
        <v>6</v>
      </c>
      <c r="O48" s="412" t="s">
        <v>95</v>
      </c>
    </row>
    <row r="49" spans="1:15" ht="15.75" thickBot="1">
      <c r="A49" s="14"/>
      <c r="B49" s="78" t="s">
        <v>9</v>
      </c>
      <c r="C49" s="79" t="s">
        <v>10</v>
      </c>
      <c r="D49" s="80" t="s">
        <v>11</v>
      </c>
      <c r="E49" s="19" t="s">
        <v>12</v>
      </c>
      <c r="F49" s="418" t="s">
        <v>13</v>
      </c>
      <c r="G49" s="82" t="s">
        <v>14</v>
      </c>
      <c r="H49" s="18" t="s">
        <v>11</v>
      </c>
      <c r="I49" s="83" t="s">
        <v>12</v>
      </c>
      <c r="J49" s="418" t="s">
        <v>13</v>
      </c>
      <c r="K49" s="84" t="s">
        <v>15</v>
      </c>
      <c r="L49" s="18" t="s">
        <v>11</v>
      </c>
      <c r="M49" s="83" t="s">
        <v>12</v>
      </c>
      <c r="N49" s="418" t="s">
        <v>13</v>
      </c>
      <c r="O49" s="413" t="s">
        <v>96</v>
      </c>
    </row>
    <row r="50" spans="1:15" ht="15">
      <c r="A50" s="85" t="s">
        <v>52</v>
      </c>
      <c r="B50" s="23"/>
      <c r="C50" s="24"/>
      <c r="D50" s="86"/>
      <c r="E50" s="87"/>
      <c r="F50" s="23" t="e">
        <f>ROUND((D50+E50)/(C50/100),1)</f>
        <v>#DIV/0!</v>
      </c>
      <c r="G50" s="88"/>
      <c r="H50" s="86"/>
      <c r="I50" s="87"/>
      <c r="J50" s="23" t="e">
        <f>ROUND((H50+I50)/(G50/100),1)</f>
        <v>#DIV/0!</v>
      </c>
      <c r="K50" s="89"/>
      <c r="L50" s="86"/>
      <c r="M50" s="87"/>
      <c r="N50" s="23" t="e">
        <f>ROUND((L50+M50)/(K50/100),1)</f>
        <v>#DIV/0!</v>
      </c>
      <c r="O50" s="23" t="e">
        <f aca="true" t="shared" si="4" ref="O50:O81">ROUND((L50+M50)/(B50/100),1)</f>
        <v>#DIV/0!</v>
      </c>
    </row>
    <row r="51" spans="1:15" ht="15">
      <c r="A51" s="90" t="s">
        <v>53</v>
      </c>
      <c r="B51" s="30">
        <v>84000</v>
      </c>
      <c r="C51" s="31">
        <v>84000</v>
      </c>
      <c r="D51" s="91">
        <v>53400</v>
      </c>
      <c r="E51" s="92"/>
      <c r="F51" s="30">
        <f aca="true" t="shared" si="5" ref="F51:F81">ROUND((D51+E51)/(C51/100),1)</f>
        <v>63.6</v>
      </c>
      <c r="G51" s="93">
        <v>84000</v>
      </c>
      <c r="H51" s="91">
        <v>61650</v>
      </c>
      <c r="I51" s="92"/>
      <c r="J51" s="30">
        <f aca="true" t="shared" si="6" ref="J51:J81">ROUND((H51+I51)/(G51/100),1)</f>
        <v>73.4</v>
      </c>
      <c r="K51" s="94">
        <v>85500</v>
      </c>
      <c r="L51" s="91">
        <v>85500</v>
      </c>
      <c r="M51" s="92"/>
      <c r="N51" s="30">
        <f aca="true" t="shared" si="7" ref="N51:N81">ROUND((L51+M51)/(K51/100),1)</f>
        <v>100</v>
      </c>
      <c r="O51" s="23">
        <f t="shared" si="4"/>
        <v>101.8</v>
      </c>
    </row>
    <row r="52" spans="1:15" ht="15">
      <c r="A52" s="90" t="s">
        <v>54</v>
      </c>
      <c r="B52" s="30"/>
      <c r="C52" s="31"/>
      <c r="D52" s="91"/>
      <c r="E52" s="92"/>
      <c r="F52" s="30" t="e">
        <f t="shared" si="5"/>
        <v>#DIV/0!</v>
      </c>
      <c r="G52" s="93"/>
      <c r="H52" s="91"/>
      <c r="I52" s="92"/>
      <c r="J52" s="30" t="e">
        <f t="shared" si="6"/>
        <v>#DIV/0!</v>
      </c>
      <c r="K52" s="94"/>
      <c r="L52" s="91"/>
      <c r="M52" s="92"/>
      <c r="N52" s="30" t="e">
        <f t="shared" si="7"/>
        <v>#DIV/0!</v>
      </c>
      <c r="O52" s="23" t="e">
        <f t="shared" si="4"/>
        <v>#DIV/0!</v>
      </c>
    </row>
    <row r="53" spans="1:15" ht="15">
      <c r="A53" s="90" t="s">
        <v>55</v>
      </c>
      <c r="B53" s="30"/>
      <c r="C53" s="31"/>
      <c r="D53" s="91"/>
      <c r="E53" s="92"/>
      <c r="F53" s="30" t="e">
        <f t="shared" si="5"/>
        <v>#DIV/0!</v>
      </c>
      <c r="G53" s="93"/>
      <c r="H53" s="91"/>
      <c r="I53" s="92"/>
      <c r="J53" s="30" t="e">
        <f t="shared" si="6"/>
        <v>#DIV/0!</v>
      </c>
      <c r="K53" s="94"/>
      <c r="L53" s="91"/>
      <c r="M53" s="92"/>
      <c r="N53" s="30" t="e">
        <f t="shared" si="7"/>
        <v>#DIV/0!</v>
      </c>
      <c r="O53" s="23" t="e">
        <f t="shared" si="4"/>
        <v>#DIV/0!</v>
      </c>
    </row>
    <row r="54" spans="1:15" ht="15">
      <c r="A54" s="90" t="s">
        <v>56</v>
      </c>
      <c r="B54" s="30"/>
      <c r="C54" s="31"/>
      <c r="D54" s="91"/>
      <c r="E54" s="92"/>
      <c r="F54" s="30" t="e">
        <f t="shared" si="5"/>
        <v>#DIV/0!</v>
      </c>
      <c r="G54" s="93"/>
      <c r="H54" s="91"/>
      <c r="I54" s="92"/>
      <c r="J54" s="30" t="e">
        <f t="shared" si="6"/>
        <v>#DIV/0!</v>
      </c>
      <c r="K54" s="94"/>
      <c r="L54" s="91"/>
      <c r="M54" s="92"/>
      <c r="N54" s="30" t="e">
        <f t="shared" si="7"/>
        <v>#DIV/0!</v>
      </c>
      <c r="O54" s="23" t="e">
        <f t="shared" si="4"/>
        <v>#DIV/0!</v>
      </c>
    </row>
    <row r="55" spans="1:15" ht="15">
      <c r="A55" s="90" t="s">
        <v>57</v>
      </c>
      <c r="B55" s="30"/>
      <c r="C55" s="31"/>
      <c r="D55" s="91"/>
      <c r="E55" s="92"/>
      <c r="F55" s="30" t="e">
        <f t="shared" si="5"/>
        <v>#DIV/0!</v>
      </c>
      <c r="G55" s="93"/>
      <c r="H55" s="91"/>
      <c r="I55" s="92"/>
      <c r="J55" s="30" t="e">
        <f t="shared" si="6"/>
        <v>#DIV/0!</v>
      </c>
      <c r="K55" s="94"/>
      <c r="L55" s="91"/>
      <c r="M55" s="92"/>
      <c r="N55" s="30" t="e">
        <f t="shared" si="7"/>
        <v>#DIV/0!</v>
      </c>
      <c r="O55" s="23" t="e">
        <f t="shared" si="4"/>
        <v>#DIV/0!</v>
      </c>
    </row>
    <row r="56" spans="1:15" ht="15">
      <c r="A56" s="90" t="s">
        <v>58</v>
      </c>
      <c r="B56" s="30"/>
      <c r="C56" s="31"/>
      <c r="D56" s="91"/>
      <c r="E56" s="92"/>
      <c r="F56" s="30" t="e">
        <f t="shared" si="5"/>
        <v>#DIV/0!</v>
      </c>
      <c r="G56" s="93"/>
      <c r="H56" s="91"/>
      <c r="I56" s="92"/>
      <c r="J56" s="30" t="e">
        <f t="shared" si="6"/>
        <v>#DIV/0!</v>
      </c>
      <c r="K56" s="94"/>
      <c r="L56" s="91"/>
      <c r="M56" s="92"/>
      <c r="N56" s="30" t="e">
        <f t="shared" si="7"/>
        <v>#DIV/0!</v>
      </c>
      <c r="O56" s="23" t="e">
        <f t="shared" si="4"/>
        <v>#DIV/0!</v>
      </c>
    </row>
    <row r="57" spans="1:15" ht="15">
      <c r="A57" s="90" t="s">
        <v>59</v>
      </c>
      <c r="B57" s="30"/>
      <c r="C57" s="31"/>
      <c r="D57" s="91"/>
      <c r="E57" s="92"/>
      <c r="F57" s="30" t="e">
        <f t="shared" si="5"/>
        <v>#DIV/0!</v>
      </c>
      <c r="G57" s="93"/>
      <c r="H57" s="91"/>
      <c r="I57" s="92"/>
      <c r="J57" s="30" t="e">
        <f t="shared" si="6"/>
        <v>#DIV/0!</v>
      </c>
      <c r="K57" s="94"/>
      <c r="L57" s="91"/>
      <c r="M57" s="92"/>
      <c r="N57" s="30" t="e">
        <f t="shared" si="7"/>
        <v>#DIV/0!</v>
      </c>
      <c r="O57" s="23" t="e">
        <f t="shared" si="4"/>
        <v>#DIV/0!</v>
      </c>
    </row>
    <row r="58" spans="1:15" ht="15">
      <c r="A58" s="90" t="s">
        <v>60</v>
      </c>
      <c r="B58" s="30"/>
      <c r="C58" s="31"/>
      <c r="D58" s="91"/>
      <c r="E58" s="92"/>
      <c r="F58" s="30" t="e">
        <f t="shared" si="5"/>
        <v>#DIV/0!</v>
      </c>
      <c r="G58" s="93"/>
      <c r="H58" s="91"/>
      <c r="I58" s="92"/>
      <c r="J58" s="30" t="e">
        <f t="shared" si="6"/>
        <v>#DIV/0!</v>
      </c>
      <c r="K58" s="94"/>
      <c r="L58" s="91"/>
      <c r="M58" s="92"/>
      <c r="N58" s="30" t="e">
        <f t="shared" si="7"/>
        <v>#DIV/0!</v>
      </c>
      <c r="O58" s="23" t="e">
        <f t="shared" si="4"/>
        <v>#DIV/0!</v>
      </c>
    </row>
    <row r="59" spans="1:15" ht="15">
      <c r="A59" s="90" t="s">
        <v>61</v>
      </c>
      <c r="B59" s="30"/>
      <c r="C59" s="31"/>
      <c r="D59" s="91"/>
      <c r="E59" s="92"/>
      <c r="F59" s="30" t="e">
        <f t="shared" si="5"/>
        <v>#DIV/0!</v>
      </c>
      <c r="G59" s="93"/>
      <c r="H59" s="91"/>
      <c r="I59" s="92"/>
      <c r="J59" s="30" t="e">
        <f t="shared" si="6"/>
        <v>#DIV/0!</v>
      </c>
      <c r="K59" s="94"/>
      <c r="L59" s="91"/>
      <c r="M59" s="92"/>
      <c r="N59" s="30" t="e">
        <f t="shared" si="7"/>
        <v>#DIV/0!</v>
      </c>
      <c r="O59" s="23" t="e">
        <f t="shared" si="4"/>
        <v>#DIV/0!</v>
      </c>
    </row>
    <row r="60" spans="1:15" ht="15">
      <c r="A60" s="90" t="s">
        <v>62</v>
      </c>
      <c r="B60" s="30"/>
      <c r="C60" s="31"/>
      <c r="D60" s="91"/>
      <c r="E60" s="92"/>
      <c r="F60" s="30" t="e">
        <f t="shared" si="5"/>
        <v>#DIV/0!</v>
      </c>
      <c r="G60" s="93"/>
      <c r="H60" s="91"/>
      <c r="I60" s="92"/>
      <c r="J60" s="30" t="e">
        <f t="shared" si="6"/>
        <v>#DIV/0!</v>
      </c>
      <c r="K60" s="94"/>
      <c r="L60" s="91"/>
      <c r="M60" s="92"/>
      <c r="N60" s="30" t="e">
        <f t="shared" si="7"/>
        <v>#DIV/0!</v>
      </c>
      <c r="O60" s="23" t="e">
        <f t="shared" si="4"/>
        <v>#DIV/0!</v>
      </c>
    </row>
    <row r="61" spans="1:15" ht="15">
      <c r="A61" s="90" t="s">
        <v>63</v>
      </c>
      <c r="B61" s="30"/>
      <c r="C61" s="31"/>
      <c r="D61" s="91"/>
      <c r="E61" s="92"/>
      <c r="F61" s="30" t="e">
        <f t="shared" si="5"/>
        <v>#DIV/0!</v>
      </c>
      <c r="G61" s="93"/>
      <c r="H61" s="91"/>
      <c r="I61" s="92"/>
      <c r="J61" s="30" t="e">
        <f t="shared" si="6"/>
        <v>#DIV/0!</v>
      </c>
      <c r="K61" s="94"/>
      <c r="L61" s="91"/>
      <c r="M61" s="92"/>
      <c r="N61" s="30" t="e">
        <f t="shared" si="7"/>
        <v>#DIV/0!</v>
      </c>
      <c r="O61" s="23" t="e">
        <f t="shared" si="4"/>
        <v>#DIV/0!</v>
      </c>
    </row>
    <row r="62" spans="1:15" ht="15">
      <c r="A62" s="90" t="s">
        <v>64</v>
      </c>
      <c r="B62" s="30"/>
      <c r="C62" s="31"/>
      <c r="D62" s="91"/>
      <c r="E62" s="92"/>
      <c r="F62" s="30" t="e">
        <f t="shared" si="5"/>
        <v>#DIV/0!</v>
      </c>
      <c r="G62" s="93"/>
      <c r="H62" s="91"/>
      <c r="I62" s="92"/>
      <c r="J62" s="30" t="e">
        <f t="shared" si="6"/>
        <v>#DIV/0!</v>
      </c>
      <c r="K62" s="94"/>
      <c r="L62" s="91"/>
      <c r="M62" s="92"/>
      <c r="N62" s="30" t="e">
        <f t="shared" si="7"/>
        <v>#DIV/0!</v>
      </c>
      <c r="O62" s="23" t="e">
        <f t="shared" si="4"/>
        <v>#DIV/0!</v>
      </c>
    </row>
    <row r="63" spans="1:15" ht="15">
      <c r="A63" s="90" t="s">
        <v>65</v>
      </c>
      <c r="B63" s="30"/>
      <c r="C63" s="31"/>
      <c r="D63" s="91"/>
      <c r="E63" s="92"/>
      <c r="F63" s="30" t="e">
        <f t="shared" si="5"/>
        <v>#DIV/0!</v>
      </c>
      <c r="G63" s="93"/>
      <c r="H63" s="91"/>
      <c r="I63" s="92"/>
      <c r="J63" s="30" t="e">
        <f t="shared" si="6"/>
        <v>#DIV/0!</v>
      </c>
      <c r="K63" s="94"/>
      <c r="L63" s="91"/>
      <c r="M63" s="92"/>
      <c r="N63" s="30" t="e">
        <f t="shared" si="7"/>
        <v>#DIV/0!</v>
      </c>
      <c r="O63" s="23" t="e">
        <f t="shared" si="4"/>
        <v>#DIV/0!</v>
      </c>
    </row>
    <row r="64" spans="1:15" ht="15">
      <c r="A64" s="90" t="s">
        <v>66</v>
      </c>
      <c r="B64" s="30"/>
      <c r="C64" s="31"/>
      <c r="D64" s="91"/>
      <c r="E64" s="92"/>
      <c r="F64" s="30" t="e">
        <f t="shared" si="5"/>
        <v>#DIV/0!</v>
      </c>
      <c r="G64" s="93"/>
      <c r="H64" s="91"/>
      <c r="I64" s="92"/>
      <c r="J64" s="30" t="e">
        <f t="shared" si="6"/>
        <v>#DIV/0!</v>
      </c>
      <c r="K64" s="94"/>
      <c r="L64" s="91"/>
      <c r="M64" s="92"/>
      <c r="N64" s="30" t="e">
        <f t="shared" si="7"/>
        <v>#DIV/0!</v>
      </c>
      <c r="O64" s="23" t="e">
        <f t="shared" si="4"/>
        <v>#DIV/0!</v>
      </c>
    </row>
    <row r="65" spans="1:15" ht="15">
      <c r="A65" s="90" t="s">
        <v>67</v>
      </c>
      <c r="B65" s="30"/>
      <c r="C65" s="31"/>
      <c r="D65" s="91"/>
      <c r="E65" s="92"/>
      <c r="F65" s="30" t="e">
        <f t="shared" si="5"/>
        <v>#DIV/0!</v>
      </c>
      <c r="G65" s="93"/>
      <c r="H65" s="91"/>
      <c r="I65" s="92"/>
      <c r="J65" s="30" t="e">
        <f t="shared" si="6"/>
        <v>#DIV/0!</v>
      </c>
      <c r="K65" s="94"/>
      <c r="L65" s="91"/>
      <c r="M65" s="92"/>
      <c r="N65" s="30" t="e">
        <f t="shared" si="7"/>
        <v>#DIV/0!</v>
      </c>
      <c r="O65" s="23" t="e">
        <f t="shared" si="4"/>
        <v>#DIV/0!</v>
      </c>
    </row>
    <row r="66" spans="1:15" ht="15">
      <c r="A66" s="90" t="s">
        <v>68</v>
      </c>
      <c r="B66" s="30"/>
      <c r="C66" s="31"/>
      <c r="D66" s="91"/>
      <c r="E66" s="92"/>
      <c r="F66" s="30" t="e">
        <f t="shared" si="5"/>
        <v>#DIV/0!</v>
      </c>
      <c r="G66" s="93"/>
      <c r="H66" s="91"/>
      <c r="I66" s="92"/>
      <c r="J66" s="30" t="e">
        <f t="shared" si="6"/>
        <v>#DIV/0!</v>
      </c>
      <c r="K66" s="94"/>
      <c r="L66" s="91"/>
      <c r="M66" s="92"/>
      <c r="N66" s="30" t="e">
        <f t="shared" si="7"/>
        <v>#DIV/0!</v>
      </c>
      <c r="O66" s="23" t="e">
        <f t="shared" si="4"/>
        <v>#DIV/0!</v>
      </c>
    </row>
    <row r="67" spans="1:15" ht="15">
      <c r="A67" s="90" t="s">
        <v>69</v>
      </c>
      <c r="B67" s="227">
        <v>720</v>
      </c>
      <c r="C67" s="93">
        <v>720</v>
      </c>
      <c r="D67" s="228">
        <v>661.51</v>
      </c>
      <c r="E67" s="229"/>
      <c r="F67" s="227">
        <f t="shared" si="5"/>
        <v>91.9</v>
      </c>
      <c r="G67" s="93">
        <v>720</v>
      </c>
      <c r="H67" s="228">
        <v>1132.38</v>
      </c>
      <c r="I67" s="229"/>
      <c r="J67" s="227">
        <f t="shared" si="6"/>
        <v>157.3</v>
      </c>
      <c r="K67" s="94">
        <v>720</v>
      </c>
      <c r="L67" s="228">
        <v>1470.05</v>
      </c>
      <c r="M67" s="229"/>
      <c r="N67" s="30">
        <f t="shared" si="7"/>
        <v>204.2</v>
      </c>
      <c r="O67" s="23">
        <f t="shared" si="4"/>
        <v>204.2</v>
      </c>
    </row>
    <row r="68" spans="1:15" ht="15">
      <c r="A68" s="90" t="s">
        <v>70</v>
      </c>
      <c r="B68" s="227"/>
      <c r="C68" s="93"/>
      <c r="D68" s="228"/>
      <c r="E68" s="229"/>
      <c r="F68" s="227" t="e">
        <f t="shared" si="5"/>
        <v>#DIV/0!</v>
      </c>
      <c r="G68" s="93"/>
      <c r="H68" s="228"/>
      <c r="I68" s="229"/>
      <c r="J68" s="227" t="e">
        <f t="shared" si="6"/>
        <v>#DIV/0!</v>
      </c>
      <c r="K68" s="94"/>
      <c r="L68" s="228"/>
      <c r="M68" s="229"/>
      <c r="N68" s="30" t="e">
        <f t="shared" si="7"/>
        <v>#DIV/0!</v>
      </c>
      <c r="O68" s="23" t="e">
        <f t="shared" si="4"/>
        <v>#DIV/0!</v>
      </c>
    </row>
    <row r="69" spans="1:15" ht="15">
      <c r="A69" s="90" t="s">
        <v>71</v>
      </c>
      <c r="B69" s="227"/>
      <c r="C69" s="93"/>
      <c r="D69" s="228"/>
      <c r="E69" s="229"/>
      <c r="F69" s="227" t="e">
        <f t="shared" si="5"/>
        <v>#DIV/0!</v>
      </c>
      <c r="G69" s="93"/>
      <c r="H69" s="228"/>
      <c r="I69" s="229"/>
      <c r="J69" s="227" t="e">
        <f t="shared" si="6"/>
        <v>#DIV/0!</v>
      </c>
      <c r="K69" s="94"/>
      <c r="L69" s="228"/>
      <c r="M69" s="229"/>
      <c r="N69" s="30" t="e">
        <f t="shared" si="7"/>
        <v>#DIV/0!</v>
      </c>
      <c r="O69" s="23" t="e">
        <f t="shared" si="4"/>
        <v>#DIV/0!</v>
      </c>
    </row>
    <row r="70" spans="1:15" ht="15">
      <c r="A70" s="90" t="s">
        <v>72</v>
      </c>
      <c r="B70" s="227"/>
      <c r="C70" s="93"/>
      <c r="D70" s="228"/>
      <c r="E70" s="229"/>
      <c r="F70" s="227" t="e">
        <f t="shared" si="5"/>
        <v>#DIV/0!</v>
      </c>
      <c r="G70" s="93"/>
      <c r="H70" s="228"/>
      <c r="I70" s="229"/>
      <c r="J70" s="227" t="e">
        <f t="shared" si="6"/>
        <v>#DIV/0!</v>
      </c>
      <c r="K70" s="94"/>
      <c r="L70" s="228"/>
      <c r="M70" s="229"/>
      <c r="N70" s="30" t="e">
        <f t="shared" si="7"/>
        <v>#DIV/0!</v>
      </c>
      <c r="O70" s="23" t="e">
        <f t="shared" si="4"/>
        <v>#DIV/0!</v>
      </c>
    </row>
    <row r="71" spans="1:15" ht="15">
      <c r="A71" s="95" t="s">
        <v>73</v>
      </c>
      <c r="B71" s="227">
        <f>SUM(B50:B70)</f>
        <v>84720</v>
      </c>
      <c r="C71" s="93">
        <f>SUM(C50:C70)</f>
        <v>84720</v>
      </c>
      <c r="D71" s="228">
        <f>SUM(D50:D70)</f>
        <v>54061.51</v>
      </c>
      <c r="E71" s="229">
        <f>SUM(E50:E70)</f>
        <v>0</v>
      </c>
      <c r="F71" s="227">
        <f t="shared" si="5"/>
        <v>63.8</v>
      </c>
      <c r="G71" s="93">
        <f>SUM(G50:G70)</f>
        <v>84720</v>
      </c>
      <c r="H71" s="228">
        <f>SUM(H50:H70)</f>
        <v>62782.38</v>
      </c>
      <c r="I71" s="229">
        <f>SUM(I50:I70)</f>
        <v>0</v>
      </c>
      <c r="J71" s="227">
        <f t="shared" si="6"/>
        <v>74.1</v>
      </c>
      <c r="K71" s="93">
        <f>SUM(K50:K70)</f>
        <v>86220</v>
      </c>
      <c r="L71" s="228">
        <f>SUM(L50:L70)</f>
        <v>86970.05</v>
      </c>
      <c r="M71" s="229">
        <f>SUM(M50:M70)</f>
        <v>0</v>
      </c>
      <c r="N71" s="30">
        <f t="shared" si="7"/>
        <v>100.9</v>
      </c>
      <c r="O71" s="23">
        <f t="shared" si="4"/>
        <v>102.7</v>
      </c>
    </row>
    <row r="72" spans="1:15" ht="15">
      <c r="A72" s="90" t="s">
        <v>74</v>
      </c>
      <c r="B72" s="230"/>
      <c r="C72" s="98"/>
      <c r="D72" s="231"/>
      <c r="E72" s="232"/>
      <c r="F72" s="227" t="e">
        <f t="shared" si="5"/>
        <v>#DIV/0!</v>
      </c>
      <c r="G72" s="98"/>
      <c r="H72" s="231"/>
      <c r="I72" s="232"/>
      <c r="J72" s="227" t="e">
        <f t="shared" si="6"/>
        <v>#DIV/0!</v>
      </c>
      <c r="K72" s="99"/>
      <c r="L72" s="231"/>
      <c r="M72" s="232"/>
      <c r="N72" s="30" t="e">
        <f t="shared" si="7"/>
        <v>#DIV/0!</v>
      </c>
      <c r="O72" s="23" t="e">
        <f t="shared" si="4"/>
        <v>#DIV/0!</v>
      </c>
    </row>
    <row r="73" spans="1:15" ht="15">
      <c r="A73" s="90" t="s">
        <v>75</v>
      </c>
      <c r="B73" s="230">
        <v>382478</v>
      </c>
      <c r="C73" s="98">
        <v>382478</v>
      </c>
      <c r="D73" s="231">
        <v>191238</v>
      </c>
      <c r="E73" s="232"/>
      <c r="F73" s="230">
        <f t="shared" si="5"/>
        <v>50</v>
      </c>
      <c r="G73" s="98">
        <v>382478</v>
      </c>
      <c r="H73" s="231">
        <v>286857</v>
      </c>
      <c r="I73" s="232"/>
      <c r="J73" s="230">
        <f t="shared" si="6"/>
        <v>75</v>
      </c>
      <c r="K73" s="99">
        <v>382478</v>
      </c>
      <c r="L73" s="231">
        <v>382478</v>
      </c>
      <c r="M73" s="232"/>
      <c r="N73" s="36">
        <f t="shared" si="7"/>
        <v>100</v>
      </c>
      <c r="O73" s="23">
        <f t="shared" si="4"/>
        <v>100</v>
      </c>
    </row>
    <row r="74" spans="1:15" ht="15">
      <c r="A74" s="95" t="s">
        <v>76</v>
      </c>
      <c r="B74" s="233"/>
      <c r="C74" s="104"/>
      <c r="D74" s="234"/>
      <c r="E74" s="235"/>
      <c r="F74" s="230" t="e">
        <f t="shared" si="5"/>
        <v>#DIV/0!</v>
      </c>
      <c r="G74" s="104"/>
      <c r="H74" s="234"/>
      <c r="I74" s="235"/>
      <c r="J74" s="230" t="e">
        <f t="shared" si="6"/>
        <v>#DIV/0!</v>
      </c>
      <c r="K74" s="104"/>
      <c r="L74" s="234"/>
      <c r="M74" s="235"/>
      <c r="N74" s="36" t="e">
        <f t="shared" si="7"/>
        <v>#DIV/0!</v>
      </c>
      <c r="O74" s="23" t="e">
        <f t="shared" si="4"/>
        <v>#DIV/0!</v>
      </c>
    </row>
    <row r="75" spans="1:15" ht="15">
      <c r="A75" s="90" t="s">
        <v>77</v>
      </c>
      <c r="B75" s="227">
        <v>1578300</v>
      </c>
      <c r="C75" s="93">
        <v>1591584</v>
      </c>
      <c r="D75" s="228">
        <v>778789</v>
      </c>
      <c r="E75" s="229"/>
      <c r="F75" s="230">
        <f t="shared" si="5"/>
        <v>48.9</v>
      </c>
      <c r="G75" s="93">
        <v>1591584</v>
      </c>
      <c r="H75" s="228">
        <v>1158483</v>
      </c>
      <c r="I75" s="229"/>
      <c r="J75" s="230">
        <f t="shared" si="6"/>
        <v>72.8</v>
      </c>
      <c r="K75" s="93">
        <v>1570323</v>
      </c>
      <c r="L75" s="228">
        <v>1570323</v>
      </c>
      <c r="M75" s="229"/>
      <c r="N75" s="36">
        <f t="shared" si="7"/>
        <v>100</v>
      </c>
      <c r="O75" s="23">
        <f t="shared" si="4"/>
        <v>99.5</v>
      </c>
    </row>
    <row r="76" spans="1:15" ht="15">
      <c r="A76" s="90" t="s">
        <v>78</v>
      </c>
      <c r="B76" s="227"/>
      <c r="C76" s="93"/>
      <c r="D76" s="228"/>
      <c r="E76" s="229"/>
      <c r="F76" s="227" t="e">
        <f t="shared" si="5"/>
        <v>#DIV/0!</v>
      </c>
      <c r="G76" s="93"/>
      <c r="H76" s="228"/>
      <c r="I76" s="229"/>
      <c r="J76" s="227" t="e">
        <f t="shared" si="6"/>
        <v>#DIV/0!</v>
      </c>
      <c r="K76" s="93"/>
      <c r="L76" s="228"/>
      <c r="M76" s="229"/>
      <c r="N76" s="30" t="e">
        <f t="shared" si="7"/>
        <v>#DIV/0!</v>
      </c>
      <c r="O76" s="23" t="e">
        <f t="shared" si="4"/>
        <v>#DIV/0!</v>
      </c>
    </row>
    <row r="77" spans="1:15" ht="15">
      <c r="A77" s="90" t="s">
        <v>79</v>
      </c>
      <c r="B77" s="227"/>
      <c r="C77" s="93"/>
      <c r="D77" s="228"/>
      <c r="E77" s="229"/>
      <c r="F77" s="230" t="e">
        <f t="shared" si="5"/>
        <v>#DIV/0!</v>
      </c>
      <c r="G77" s="93"/>
      <c r="H77" s="228"/>
      <c r="I77" s="229"/>
      <c r="J77" s="230" t="e">
        <f t="shared" si="6"/>
        <v>#DIV/0!</v>
      </c>
      <c r="K77" s="93"/>
      <c r="L77" s="228"/>
      <c r="M77" s="229"/>
      <c r="N77" s="36" t="e">
        <f t="shared" si="7"/>
        <v>#DIV/0!</v>
      </c>
      <c r="O77" s="23" t="e">
        <f t="shared" si="4"/>
        <v>#DIV/0!</v>
      </c>
    </row>
    <row r="78" spans="1:15" ht="15">
      <c r="A78" s="95" t="s">
        <v>80</v>
      </c>
      <c r="B78" s="227"/>
      <c r="C78" s="93"/>
      <c r="D78" s="228"/>
      <c r="E78" s="229"/>
      <c r="F78" s="230" t="e">
        <f t="shared" si="5"/>
        <v>#DIV/0!</v>
      </c>
      <c r="G78" s="93"/>
      <c r="H78" s="228"/>
      <c r="I78" s="229"/>
      <c r="J78" s="230" t="e">
        <f t="shared" si="6"/>
        <v>#DIV/0!</v>
      </c>
      <c r="K78" s="93"/>
      <c r="L78" s="228"/>
      <c r="M78" s="229"/>
      <c r="N78" s="36" t="e">
        <f t="shared" si="7"/>
        <v>#DIV/0!</v>
      </c>
      <c r="O78" s="23" t="e">
        <f t="shared" si="4"/>
        <v>#DIV/0!</v>
      </c>
    </row>
    <row r="79" spans="1:15" ht="15">
      <c r="A79" s="95" t="s">
        <v>81</v>
      </c>
      <c r="B79" s="227">
        <f>SUM(B73:B78)</f>
        <v>1960778</v>
      </c>
      <c r="C79" s="93">
        <f>SUM(C73:C78)</f>
        <v>1974062</v>
      </c>
      <c r="D79" s="228">
        <f>SUM(D73:D78)</f>
        <v>970027</v>
      </c>
      <c r="E79" s="229">
        <f>SUM(E73:E78)</f>
        <v>0</v>
      </c>
      <c r="F79" s="227">
        <f t="shared" si="5"/>
        <v>49.1</v>
      </c>
      <c r="G79" s="93">
        <f>SUM(G73:G78)</f>
        <v>1974062</v>
      </c>
      <c r="H79" s="228">
        <f>SUM(H73:H78)</f>
        <v>1445340</v>
      </c>
      <c r="I79" s="229">
        <f>SUM(I73:I78)</f>
        <v>0</v>
      </c>
      <c r="J79" s="227">
        <f t="shared" si="6"/>
        <v>73.2</v>
      </c>
      <c r="K79" s="93">
        <f>SUM(K73:K78)</f>
        <v>1952801</v>
      </c>
      <c r="L79" s="228">
        <f>SUM(L73:L78)</f>
        <v>1952801</v>
      </c>
      <c r="M79" s="229">
        <f>SUM(M73:M78)</f>
        <v>0</v>
      </c>
      <c r="N79" s="30">
        <f t="shared" si="7"/>
        <v>100</v>
      </c>
      <c r="O79" s="23">
        <f t="shared" si="4"/>
        <v>99.6</v>
      </c>
    </row>
    <row r="80" spans="1:15" ht="15.75" thickBot="1">
      <c r="A80" s="105" t="s">
        <v>82</v>
      </c>
      <c r="B80" s="428">
        <f>B71+B79</f>
        <v>2045498</v>
      </c>
      <c r="C80" s="427">
        <f>C71+C79</f>
        <v>2058782</v>
      </c>
      <c r="D80" s="429">
        <f>D71+D79</f>
        <v>1024088.51</v>
      </c>
      <c r="E80" s="430">
        <f>E71+E79</f>
        <v>0</v>
      </c>
      <c r="F80" s="428">
        <f t="shared" si="5"/>
        <v>49.7</v>
      </c>
      <c r="G80" s="427">
        <f>G71+G79</f>
        <v>2058782</v>
      </c>
      <c r="H80" s="429">
        <f>H71+H79</f>
        <v>1508122.38</v>
      </c>
      <c r="I80" s="429">
        <f>I71+I79</f>
        <v>0</v>
      </c>
      <c r="J80" s="428">
        <f t="shared" si="6"/>
        <v>73.3</v>
      </c>
      <c r="K80" s="427">
        <f>K71+K79</f>
        <v>2039021</v>
      </c>
      <c r="L80" s="429">
        <f>L71+L79</f>
        <v>2039771.05</v>
      </c>
      <c r="M80" s="430">
        <f>M71+M79</f>
        <v>0</v>
      </c>
      <c r="N80" s="425">
        <f t="shared" si="7"/>
        <v>100</v>
      </c>
      <c r="O80" s="426">
        <f t="shared" si="4"/>
        <v>99.7</v>
      </c>
    </row>
    <row r="81" spans="1:15" ht="15.75" thickBot="1">
      <c r="A81" s="107" t="s">
        <v>83</v>
      </c>
      <c r="B81" s="431">
        <f>B80-B33</f>
        <v>0</v>
      </c>
      <c r="C81" s="431">
        <f>C80-C33</f>
        <v>0</v>
      </c>
      <c r="D81" s="431">
        <f>D80-D33</f>
        <v>63223.05000000005</v>
      </c>
      <c r="E81" s="431">
        <f>E80-E33</f>
        <v>0</v>
      </c>
      <c r="F81" s="109" t="e">
        <f t="shared" si="5"/>
        <v>#DIV/0!</v>
      </c>
      <c r="G81" s="431">
        <f>G80-G33</f>
        <v>0</v>
      </c>
      <c r="H81" s="431">
        <f>H80-H33</f>
        <v>98948.05999999982</v>
      </c>
      <c r="I81" s="431">
        <f>I80-I33</f>
        <v>0</v>
      </c>
      <c r="J81" s="109" t="e">
        <f t="shared" si="6"/>
        <v>#DIV/0!</v>
      </c>
      <c r="K81" s="431">
        <f>K80-K33</f>
        <v>0</v>
      </c>
      <c r="L81" s="431">
        <f>L80-L33</f>
        <v>14558.01000000001</v>
      </c>
      <c r="M81" s="431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ht="15.75" thickBot="1">
      <c r="A82" s="454" t="s">
        <v>132</v>
      </c>
      <c r="B82" s="433"/>
      <c r="C82" s="434"/>
      <c r="D82" s="437">
        <f>D81+E81</f>
        <v>63223.05000000005</v>
      </c>
      <c r="E82" s="438"/>
      <c r="F82" s="439"/>
      <c r="G82" s="438"/>
      <c r="H82" s="437">
        <f>H81+I81</f>
        <v>98948.05999999982</v>
      </c>
      <c r="I82" s="438"/>
      <c r="J82" s="439"/>
      <c r="K82" s="438"/>
      <c r="L82" s="437">
        <f>L81+M81</f>
        <v>14558.01000000001</v>
      </c>
      <c r="M82" s="434"/>
      <c r="N82" s="435"/>
      <c r="O82" s="436"/>
    </row>
    <row r="83" spans="1:15" ht="15">
      <c r="A83" s="442"/>
      <c r="B83" s="443"/>
      <c r="C83" s="53"/>
      <c r="D83" s="444"/>
      <c r="E83" s="442"/>
      <c r="F83" s="444"/>
      <c r="G83" s="442"/>
      <c r="H83" s="444"/>
      <c r="I83" s="442"/>
      <c r="J83" s="444"/>
      <c r="K83" s="442"/>
      <c r="L83" s="444"/>
      <c r="M83" s="53"/>
      <c r="N83" s="445"/>
      <c r="O83" s="53"/>
    </row>
    <row r="84" spans="1:256" ht="15">
      <c r="A84" s="2"/>
      <c r="E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12" ht="15">
      <c r="A85" s="111" t="s">
        <v>84</v>
      </c>
      <c r="B85"/>
      <c r="C85"/>
      <c r="D85"/>
      <c r="G85"/>
      <c r="H85"/>
      <c r="I85"/>
      <c r="K85"/>
      <c r="L85"/>
    </row>
    <row r="86" spans="2:12" ht="15.75" thickBot="1">
      <c r="B86"/>
      <c r="C86"/>
      <c r="D86"/>
      <c r="G86"/>
      <c r="H86"/>
      <c r="I86"/>
      <c r="K86"/>
      <c r="L86"/>
    </row>
    <row r="87" spans="1:14" ht="15">
      <c r="A87" s="56"/>
      <c r="B87" s="112" t="s">
        <v>10</v>
      </c>
      <c r="C87" s="75" t="s">
        <v>14</v>
      </c>
      <c r="D87" s="10" t="s">
        <v>15</v>
      </c>
      <c r="E87" s="53"/>
      <c r="G87"/>
      <c r="H87" s="421" t="s">
        <v>98</v>
      </c>
      <c r="I87" s="422"/>
      <c r="J87" s="422"/>
      <c r="K87" s="422"/>
      <c r="L87" s="423"/>
      <c r="M87" s="423"/>
      <c r="N87" s="422"/>
    </row>
    <row r="88" spans="1:7" ht="15">
      <c r="A88" s="60" t="s">
        <v>85</v>
      </c>
      <c r="B88" s="113">
        <v>0</v>
      </c>
      <c r="C88" s="32">
        <v>7863.87</v>
      </c>
      <c r="D88" s="64">
        <v>39669.62</v>
      </c>
      <c r="E88" s="53"/>
      <c r="G88"/>
    </row>
    <row r="89" spans="1:14" ht="15">
      <c r="A89" s="114" t="s">
        <v>86</v>
      </c>
      <c r="B89" s="113">
        <v>0</v>
      </c>
      <c r="C89" s="32">
        <v>0</v>
      </c>
      <c r="D89" s="64">
        <v>0</v>
      </c>
      <c r="E89" s="53"/>
      <c r="G89"/>
      <c r="H89" s="421" t="s">
        <v>99</v>
      </c>
      <c r="I89" s="422"/>
      <c r="J89" s="422"/>
      <c r="K89" s="422"/>
      <c r="L89" s="423"/>
      <c r="M89" s="423"/>
      <c r="N89" s="422"/>
    </row>
    <row r="90" spans="1:14" ht="15">
      <c r="A90" s="114" t="s">
        <v>87</v>
      </c>
      <c r="B90" s="113">
        <v>11297.38</v>
      </c>
      <c r="C90" s="32">
        <v>13654.38</v>
      </c>
      <c r="D90" s="64">
        <v>27127</v>
      </c>
      <c r="E90" s="53"/>
      <c r="G90"/>
      <c r="H90" s="422" t="s">
        <v>146</v>
      </c>
      <c r="J90" s="422"/>
      <c r="K90" s="422"/>
      <c r="L90" s="423"/>
      <c r="M90" s="423"/>
      <c r="N90" s="422"/>
    </row>
    <row r="91" spans="1:7" ht="15.75" thickBot="1">
      <c r="A91" s="65" t="s">
        <v>88</v>
      </c>
      <c r="B91" s="115">
        <v>0</v>
      </c>
      <c r="C91" s="67">
        <v>0</v>
      </c>
      <c r="D91" s="68">
        <v>0</v>
      </c>
      <c r="E91" s="53"/>
      <c r="G91"/>
    </row>
    <row r="93" spans="1:8" ht="15">
      <c r="A93" s="421"/>
      <c r="B93" s="422"/>
      <c r="C93" s="422"/>
      <c r="D93" s="422"/>
      <c r="E93" s="423"/>
      <c r="F93" s="422"/>
      <c r="G93" s="422"/>
      <c r="H93" s="422"/>
    </row>
    <row r="94" ht="15">
      <c r="H94" s="422"/>
    </row>
    <row r="95" ht="15">
      <c r="H95" s="422"/>
    </row>
    <row r="96" ht="15">
      <c r="H96" s="422"/>
    </row>
    <row r="97" ht="15">
      <c r="H97" s="422"/>
    </row>
    <row r="98" ht="18.75">
      <c r="A98" s="420"/>
    </row>
    <row r="99" ht="18.75">
      <c r="A99" s="420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61">
      <selection activeCell="F86" sqref="F86"/>
    </sheetView>
  </sheetViews>
  <sheetFormatPr defaultColWidth="9.140625" defaultRowHeight="15"/>
  <cols>
    <col min="1" max="1" width="22.421875" style="0" customWidth="1"/>
    <col min="2" max="3" width="13.8515625" style="0" customWidth="1"/>
    <col min="4" max="4" width="12.28125" style="0" customWidth="1"/>
    <col min="5" max="5" width="11.57421875" style="0" customWidth="1"/>
    <col min="6" max="6" width="6.57421875" style="0" customWidth="1"/>
    <col min="7" max="7" width="15.421875" style="0" customWidth="1"/>
    <col min="8" max="8" width="13.28125" style="0" customWidth="1"/>
    <col min="9" max="9" width="10.8515625" style="0" customWidth="1"/>
    <col min="10" max="10" width="6.57421875" style="0" customWidth="1"/>
    <col min="11" max="11" width="16.7109375" style="0" customWidth="1"/>
    <col min="12" max="12" width="13.28125" style="0" customWidth="1"/>
    <col min="13" max="13" width="9.71093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450" t="s">
        <v>142</v>
      </c>
    </row>
    <row r="2" spans="1:14" ht="16.5" thickBot="1">
      <c r="A2" s="3" t="s">
        <v>0</v>
      </c>
      <c r="B2" s="3" t="s">
        <v>1</v>
      </c>
      <c r="C2" s="3"/>
      <c r="F2" s="3"/>
      <c r="G2" s="3"/>
      <c r="J2" s="3"/>
      <c r="K2" s="3"/>
      <c r="N2" s="3"/>
    </row>
    <row r="3" spans="1:15" ht="15">
      <c r="A3" s="279" t="s">
        <v>2</v>
      </c>
      <c r="B3" s="280" t="s">
        <v>3</v>
      </c>
      <c r="C3" s="281" t="s">
        <v>4</v>
      </c>
      <c r="D3" s="282" t="s">
        <v>5</v>
      </c>
      <c r="E3" s="283"/>
      <c r="F3" s="284" t="s">
        <v>6</v>
      </c>
      <c r="G3" s="285" t="s">
        <v>4</v>
      </c>
      <c r="H3" s="282" t="s">
        <v>7</v>
      </c>
      <c r="I3" s="283"/>
      <c r="J3" s="284" t="s">
        <v>6</v>
      </c>
      <c r="K3" s="286" t="s">
        <v>4</v>
      </c>
      <c r="L3" s="282" t="s">
        <v>8</v>
      </c>
      <c r="M3" s="283"/>
      <c r="N3" s="284" t="s">
        <v>6</v>
      </c>
      <c r="O3" s="412" t="s">
        <v>95</v>
      </c>
    </row>
    <row r="4" spans="1:15" ht="15.75" thickBot="1">
      <c r="A4" s="287"/>
      <c r="B4" s="288" t="s">
        <v>9</v>
      </c>
      <c r="C4" s="289" t="s">
        <v>10</v>
      </c>
      <c r="D4" s="290" t="s">
        <v>11</v>
      </c>
      <c r="E4" s="290" t="s">
        <v>12</v>
      </c>
      <c r="F4" s="291" t="s">
        <v>13</v>
      </c>
      <c r="G4" s="292" t="s">
        <v>14</v>
      </c>
      <c r="H4" s="290" t="s">
        <v>11</v>
      </c>
      <c r="I4" s="290" t="s">
        <v>12</v>
      </c>
      <c r="J4" s="291" t="s">
        <v>13</v>
      </c>
      <c r="K4" s="293" t="s">
        <v>15</v>
      </c>
      <c r="L4" s="290" t="s">
        <v>11</v>
      </c>
      <c r="M4" s="290" t="s">
        <v>12</v>
      </c>
      <c r="N4" s="291" t="s">
        <v>13</v>
      </c>
      <c r="O4" s="413" t="s">
        <v>96</v>
      </c>
    </row>
    <row r="5" spans="1:15" ht="15.75" customHeight="1">
      <c r="A5" s="294" t="s">
        <v>16</v>
      </c>
      <c r="B5" s="364">
        <v>1390617</v>
      </c>
      <c r="C5" s="364">
        <v>1390617</v>
      </c>
      <c r="D5" s="364">
        <v>744954.78</v>
      </c>
      <c r="E5" s="365"/>
      <c r="F5" s="298">
        <f>ROUND((D5+E5)/(C5/100),1)</f>
        <v>53.6</v>
      </c>
      <c r="G5" s="331">
        <v>1390617</v>
      </c>
      <c r="H5" s="331">
        <v>867356.24</v>
      </c>
      <c r="I5" s="297"/>
      <c r="J5" s="298">
        <f>ROUND((H5+I5)/(G5/100),1)</f>
        <v>62.4</v>
      </c>
      <c r="K5" s="300">
        <v>1466617</v>
      </c>
      <c r="L5" s="297">
        <v>1515020.72</v>
      </c>
      <c r="M5" s="297"/>
      <c r="N5" s="298">
        <f>ROUND((L5+M5)/(K5/100),1)</f>
        <v>103.3</v>
      </c>
      <c r="O5" s="23">
        <f aca="true" t="shared" si="0" ref="O5:O33">ROUND((L5+M5)/(B5/100),1)</f>
        <v>108.9</v>
      </c>
    </row>
    <row r="6" spans="1:15" ht="15.75" customHeight="1">
      <c r="A6" s="301" t="s">
        <v>17</v>
      </c>
      <c r="B6" s="302">
        <v>200000</v>
      </c>
      <c r="C6" s="302">
        <v>200000</v>
      </c>
      <c r="D6" s="302">
        <v>8942.87</v>
      </c>
      <c r="E6" s="366"/>
      <c r="F6" s="305">
        <f aca="true" t="shared" si="1" ref="F6:F33">ROUND((D6+E6)/(C6/100),1)</f>
        <v>4.5</v>
      </c>
      <c r="G6" s="331">
        <v>200000</v>
      </c>
      <c r="H6" s="331">
        <v>151832.87</v>
      </c>
      <c r="I6" s="304"/>
      <c r="J6" s="305">
        <f aca="true" t="shared" si="2" ref="J6:J33">ROUND((H6+I6)/(G6/100),1)</f>
        <v>75.9</v>
      </c>
      <c r="K6" s="307">
        <v>200000</v>
      </c>
      <c r="L6" s="304">
        <v>196832.87</v>
      </c>
      <c r="M6" s="304"/>
      <c r="N6" s="305">
        <f aca="true" t="shared" si="3" ref="N6:N33">ROUND((L6+M6)/(K6/100),1)</f>
        <v>98.4</v>
      </c>
      <c r="O6" s="30">
        <f t="shared" si="0"/>
        <v>98.4</v>
      </c>
    </row>
    <row r="7" spans="1:15" ht="15.75" customHeight="1">
      <c r="A7" s="301" t="s">
        <v>18</v>
      </c>
      <c r="B7" s="302">
        <v>8000</v>
      </c>
      <c r="C7" s="302">
        <v>8000</v>
      </c>
      <c r="D7" s="302">
        <v>-4190.71</v>
      </c>
      <c r="E7" s="366"/>
      <c r="F7" s="305">
        <f t="shared" si="1"/>
        <v>-52.4</v>
      </c>
      <c r="G7" s="331">
        <v>8000</v>
      </c>
      <c r="H7" s="331">
        <v>1809.29</v>
      </c>
      <c r="I7" s="304"/>
      <c r="J7" s="305">
        <f t="shared" si="2"/>
        <v>22.6</v>
      </c>
      <c r="K7" s="307">
        <v>2000</v>
      </c>
      <c r="L7" s="304">
        <v>1355.03</v>
      </c>
      <c r="M7" s="304"/>
      <c r="N7" s="305">
        <f t="shared" si="3"/>
        <v>67.8</v>
      </c>
      <c r="O7" s="30">
        <f t="shared" si="0"/>
        <v>16.9</v>
      </c>
    </row>
    <row r="8" spans="1:15" ht="15.75" customHeight="1">
      <c r="A8" s="301" t="s">
        <v>19</v>
      </c>
      <c r="B8" s="302">
        <v>85000</v>
      </c>
      <c r="C8" s="302">
        <v>85000</v>
      </c>
      <c r="D8" s="302">
        <v>11995</v>
      </c>
      <c r="E8" s="366"/>
      <c r="F8" s="305">
        <f t="shared" si="1"/>
        <v>14.1</v>
      </c>
      <c r="G8" s="331">
        <v>85000</v>
      </c>
      <c r="H8" s="331">
        <v>68995</v>
      </c>
      <c r="I8" s="304"/>
      <c r="J8" s="305">
        <f t="shared" si="2"/>
        <v>81.2</v>
      </c>
      <c r="K8" s="307">
        <v>89000</v>
      </c>
      <c r="L8" s="304">
        <v>88995</v>
      </c>
      <c r="M8" s="304"/>
      <c r="N8" s="305">
        <f t="shared" si="3"/>
        <v>100</v>
      </c>
      <c r="O8" s="30">
        <f t="shared" si="0"/>
        <v>104.7</v>
      </c>
    </row>
    <row r="9" spans="1:15" ht="15.75" customHeight="1">
      <c r="A9" s="301" t="s">
        <v>20</v>
      </c>
      <c r="B9" s="302">
        <v>0</v>
      </c>
      <c r="C9" s="302">
        <v>0</v>
      </c>
      <c r="D9" s="302">
        <v>0</v>
      </c>
      <c r="E9" s="366"/>
      <c r="F9" s="305" t="e">
        <f t="shared" si="1"/>
        <v>#DIV/0!</v>
      </c>
      <c r="G9" s="331">
        <v>0</v>
      </c>
      <c r="H9" s="331">
        <v>0</v>
      </c>
      <c r="I9" s="304"/>
      <c r="J9" s="305" t="e">
        <f t="shared" si="2"/>
        <v>#DIV/0!</v>
      </c>
      <c r="K9" s="307"/>
      <c r="L9" s="304"/>
      <c r="M9" s="304"/>
      <c r="N9" s="305" t="e">
        <f t="shared" si="3"/>
        <v>#DIV/0!</v>
      </c>
      <c r="O9" s="30" t="e">
        <f t="shared" si="0"/>
        <v>#DIV/0!</v>
      </c>
    </row>
    <row r="10" spans="1:15" ht="15.75" customHeight="1">
      <c r="A10" s="301" t="s">
        <v>21</v>
      </c>
      <c r="B10" s="302"/>
      <c r="C10" s="302"/>
      <c r="D10" s="367"/>
      <c r="E10" s="366"/>
      <c r="F10" s="305" t="e">
        <f t="shared" si="1"/>
        <v>#DIV/0!</v>
      </c>
      <c r="G10" s="306"/>
      <c r="H10" s="304"/>
      <c r="I10" s="304"/>
      <c r="J10" s="305" t="e">
        <f t="shared" si="2"/>
        <v>#DIV/0!</v>
      </c>
      <c r="K10" s="307"/>
      <c r="L10" s="304"/>
      <c r="M10" s="304"/>
      <c r="N10" s="305" t="e">
        <f t="shared" si="3"/>
        <v>#DIV/0!</v>
      </c>
      <c r="O10" s="30" t="e">
        <f t="shared" si="0"/>
        <v>#DIV/0!</v>
      </c>
    </row>
    <row r="11" spans="1:15" ht="15.75" customHeight="1">
      <c r="A11" s="301" t="s">
        <v>22</v>
      </c>
      <c r="B11" s="302"/>
      <c r="C11" s="302"/>
      <c r="D11" s="367"/>
      <c r="E11" s="366"/>
      <c r="F11" s="305" t="e">
        <f t="shared" si="1"/>
        <v>#DIV/0!</v>
      </c>
      <c r="G11" s="306"/>
      <c r="H11" s="304"/>
      <c r="I11" s="304"/>
      <c r="J11" s="305" t="e">
        <f t="shared" si="2"/>
        <v>#DIV/0!</v>
      </c>
      <c r="K11" s="307"/>
      <c r="L11" s="304"/>
      <c r="M11" s="304"/>
      <c r="N11" s="305" t="e">
        <f t="shared" si="3"/>
        <v>#DIV/0!</v>
      </c>
      <c r="O11" s="30" t="e">
        <f t="shared" si="0"/>
        <v>#DIV/0!</v>
      </c>
    </row>
    <row r="12" spans="1:15" ht="15.75" customHeight="1">
      <c r="A12" s="301" t="s">
        <v>23</v>
      </c>
      <c r="B12" s="302">
        <v>350000</v>
      </c>
      <c r="C12" s="302">
        <v>350000</v>
      </c>
      <c r="D12" s="368">
        <v>136573.28</v>
      </c>
      <c r="E12" s="366"/>
      <c r="F12" s="305">
        <f t="shared" si="1"/>
        <v>39</v>
      </c>
      <c r="G12" s="306">
        <v>344491.1</v>
      </c>
      <c r="H12" s="304">
        <v>139068.56</v>
      </c>
      <c r="I12" s="304"/>
      <c r="J12" s="305">
        <f t="shared" si="2"/>
        <v>40.4</v>
      </c>
      <c r="K12" s="307">
        <v>340491.1</v>
      </c>
      <c r="L12" s="304">
        <v>242960.84</v>
      </c>
      <c r="M12" s="304"/>
      <c r="N12" s="305">
        <f t="shared" si="3"/>
        <v>71.4</v>
      </c>
      <c r="O12" s="30">
        <f t="shared" si="0"/>
        <v>69.4</v>
      </c>
    </row>
    <row r="13" spans="1:15" ht="15.75" customHeight="1">
      <c r="A13" s="301" t="s">
        <v>24</v>
      </c>
      <c r="B13" s="302">
        <v>2500</v>
      </c>
      <c r="C13" s="302">
        <v>2500</v>
      </c>
      <c r="D13" s="367">
        <v>1016</v>
      </c>
      <c r="E13" s="366"/>
      <c r="F13" s="305">
        <f t="shared" si="1"/>
        <v>40.6</v>
      </c>
      <c r="G13" s="331">
        <v>2500</v>
      </c>
      <c r="H13" s="331">
        <v>2024</v>
      </c>
      <c r="I13" s="304"/>
      <c r="J13" s="305">
        <f t="shared" si="2"/>
        <v>81</v>
      </c>
      <c r="K13" s="307">
        <v>2500</v>
      </c>
      <c r="L13" s="304">
        <v>2024</v>
      </c>
      <c r="M13" s="304"/>
      <c r="N13" s="305">
        <f t="shared" si="3"/>
        <v>81</v>
      </c>
      <c r="O13" s="30">
        <f t="shared" si="0"/>
        <v>81</v>
      </c>
    </row>
    <row r="14" spans="1:15" ht="15.75" customHeight="1">
      <c r="A14" s="301" t="s">
        <v>25</v>
      </c>
      <c r="B14" s="302">
        <v>1000</v>
      </c>
      <c r="C14" s="302">
        <v>1000</v>
      </c>
      <c r="D14" s="367">
        <v>205</v>
      </c>
      <c r="E14" s="366"/>
      <c r="F14" s="305">
        <f t="shared" si="1"/>
        <v>20.5</v>
      </c>
      <c r="G14" s="331">
        <v>1000</v>
      </c>
      <c r="H14" s="331">
        <v>205</v>
      </c>
      <c r="I14" s="304"/>
      <c r="J14" s="305">
        <f t="shared" si="2"/>
        <v>20.5</v>
      </c>
      <c r="K14" s="307">
        <v>1000</v>
      </c>
      <c r="L14" s="304">
        <v>765</v>
      </c>
      <c r="M14" s="304"/>
      <c r="N14" s="305">
        <f t="shared" si="3"/>
        <v>76.5</v>
      </c>
      <c r="O14" s="30">
        <f t="shared" si="0"/>
        <v>76.5</v>
      </c>
    </row>
    <row r="15" spans="1:15" ht="15.75" customHeight="1">
      <c r="A15" s="301" t="s">
        <v>26</v>
      </c>
      <c r="B15" s="302">
        <v>280000</v>
      </c>
      <c r="C15" s="302">
        <v>280000</v>
      </c>
      <c r="D15" s="367">
        <v>97661.5</v>
      </c>
      <c r="E15" s="366"/>
      <c r="F15" s="305">
        <f t="shared" si="1"/>
        <v>34.9</v>
      </c>
      <c r="G15" s="306">
        <v>280000</v>
      </c>
      <c r="H15" s="304">
        <v>222334.2</v>
      </c>
      <c r="I15" s="304"/>
      <c r="J15" s="305">
        <f t="shared" si="2"/>
        <v>79.4</v>
      </c>
      <c r="K15" s="307">
        <v>210000</v>
      </c>
      <c r="L15" s="304">
        <v>205424</v>
      </c>
      <c r="M15" s="304"/>
      <c r="N15" s="305">
        <f t="shared" si="3"/>
        <v>97.8</v>
      </c>
      <c r="O15" s="30">
        <f t="shared" si="0"/>
        <v>73.4</v>
      </c>
    </row>
    <row r="16" spans="1:15" ht="15.75" customHeight="1">
      <c r="A16" s="301" t="s">
        <v>27</v>
      </c>
      <c r="B16" s="302">
        <v>7595693</v>
      </c>
      <c r="C16" s="302">
        <v>7595693</v>
      </c>
      <c r="D16" s="367">
        <v>3645507.18</v>
      </c>
      <c r="E16" s="366"/>
      <c r="F16" s="305">
        <f t="shared" si="1"/>
        <v>48</v>
      </c>
      <c r="G16" s="306">
        <v>7595693</v>
      </c>
      <c r="H16" s="304">
        <v>5437431.18</v>
      </c>
      <c r="I16" s="304"/>
      <c r="J16" s="305">
        <f t="shared" si="2"/>
        <v>71.6</v>
      </c>
      <c r="K16" s="307">
        <v>7537982</v>
      </c>
      <c r="L16" s="304">
        <v>7613228</v>
      </c>
      <c r="M16" s="304"/>
      <c r="N16" s="305">
        <f t="shared" si="3"/>
        <v>101</v>
      </c>
      <c r="O16" s="30">
        <f t="shared" si="0"/>
        <v>100.2</v>
      </c>
    </row>
    <row r="17" spans="1:15" ht="15.75" customHeight="1">
      <c r="A17" s="301" t="s">
        <v>28</v>
      </c>
      <c r="B17" s="302"/>
      <c r="C17" s="302"/>
      <c r="D17" s="367"/>
      <c r="E17" s="366"/>
      <c r="F17" s="305" t="e">
        <f t="shared" si="1"/>
        <v>#DIV/0!</v>
      </c>
      <c r="G17" s="306"/>
      <c r="H17" s="304"/>
      <c r="I17" s="304"/>
      <c r="J17" s="305" t="e">
        <f t="shared" si="2"/>
        <v>#DIV/0!</v>
      </c>
      <c r="K17" s="307"/>
      <c r="L17" s="304"/>
      <c r="M17" s="304"/>
      <c r="N17" s="305" t="e">
        <f t="shared" si="3"/>
        <v>#DIV/0!</v>
      </c>
      <c r="O17" s="30" t="e">
        <f t="shared" si="0"/>
        <v>#DIV/0!</v>
      </c>
    </row>
    <row r="18" spans="1:15" ht="15.75" customHeight="1">
      <c r="A18" s="301" t="s">
        <v>29</v>
      </c>
      <c r="B18" s="302"/>
      <c r="C18" s="302"/>
      <c r="D18" s="367"/>
      <c r="E18" s="366"/>
      <c r="F18" s="305" t="e">
        <f t="shared" si="1"/>
        <v>#DIV/0!</v>
      </c>
      <c r="G18" s="306"/>
      <c r="H18" s="304"/>
      <c r="I18" s="304"/>
      <c r="J18" s="305" t="e">
        <f t="shared" si="2"/>
        <v>#DIV/0!</v>
      </c>
      <c r="K18" s="307"/>
      <c r="L18" s="304"/>
      <c r="M18" s="304"/>
      <c r="N18" s="305" t="e">
        <f t="shared" si="3"/>
        <v>#DIV/0!</v>
      </c>
      <c r="O18" s="30" t="e">
        <f t="shared" si="0"/>
        <v>#DIV/0!</v>
      </c>
    </row>
    <row r="19" spans="1:15" ht="15.75" customHeight="1">
      <c r="A19" s="301" t="s">
        <v>30</v>
      </c>
      <c r="B19" s="302"/>
      <c r="C19" s="302"/>
      <c r="D19" s="367"/>
      <c r="E19" s="366"/>
      <c r="F19" s="305" t="e">
        <f t="shared" si="1"/>
        <v>#DIV/0!</v>
      </c>
      <c r="G19" s="306"/>
      <c r="H19" s="304"/>
      <c r="I19" s="304"/>
      <c r="J19" s="305" t="e">
        <f t="shared" si="2"/>
        <v>#DIV/0!</v>
      </c>
      <c r="K19" s="307"/>
      <c r="L19" s="304"/>
      <c r="M19" s="304"/>
      <c r="N19" s="305" t="e">
        <f t="shared" si="3"/>
        <v>#DIV/0!</v>
      </c>
      <c r="O19" s="30" t="e">
        <f t="shared" si="0"/>
        <v>#DIV/0!</v>
      </c>
    </row>
    <row r="20" spans="1:15" ht="15.75" customHeight="1">
      <c r="A20" s="301" t="s">
        <v>31</v>
      </c>
      <c r="B20" s="302"/>
      <c r="C20" s="302"/>
      <c r="D20" s="367"/>
      <c r="E20" s="366"/>
      <c r="F20" s="305" t="e">
        <f t="shared" si="1"/>
        <v>#DIV/0!</v>
      </c>
      <c r="G20" s="306"/>
      <c r="H20" s="304"/>
      <c r="I20" s="304"/>
      <c r="J20" s="305" t="e">
        <f t="shared" si="2"/>
        <v>#DIV/0!</v>
      </c>
      <c r="K20" s="307"/>
      <c r="L20" s="304"/>
      <c r="M20" s="304"/>
      <c r="N20" s="305" t="e">
        <f t="shared" si="3"/>
        <v>#DIV/0!</v>
      </c>
      <c r="O20" s="30" t="e">
        <f t="shared" si="0"/>
        <v>#DIV/0!</v>
      </c>
    </row>
    <row r="21" spans="1:15" ht="15.75" customHeight="1">
      <c r="A21" s="301" t="s">
        <v>33</v>
      </c>
      <c r="B21" s="302"/>
      <c r="C21" s="302"/>
      <c r="D21" s="367"/>
      <c r="E21" s="366"/>
      <c r="F21" s="305" t="e">
        <f t="shared" si="1"/>
        <v>#DIV/0!</v>
      </c>
      <c r="G21" s="306"/>
      <c r="H21" s="304"/>
      <c r="I21" s="304"/>
      <c r="J21" s="305" t="e">
        <f t="shared" si="2"/>
        <v>#DIV/0!</v>
      </c>
      <c r="K21" s="307"/>
      <c r="L21" s="304"/>
      <c r="M21" s="304"/>
      <c r="N21" s="305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301" t="s">
        <v>34</v>
      </c>
      <c r="B23" s="302">
        <v>35000</v>
      </c>
      <c r="C23" s="302">
        <v>35000</v>
      </c>
      <c r="D23" s="302">
        <v>17766.52</v>
      </c>
      <c r="E23" s="366"/>
      <c r="F23" s="305">
        <f t="shared" si="1"/>
        <v>50.8</v>
      </c>
      <c r="G23" s="369">
        <v>35000</v>
      </c>
      <c r="H23" s="369">
        <v>26004.52</v>
      </c>
      <c r="I23" s="304"/>
      <c r="J23" s="305">
        <f t="shared" si="2"/>
        <v>74.3</v>
      </c>
      <c r="K23" s="307">
        <v>35000</v>
      </c>
      <c r="L23" s="304">
        <v>34588.02</v>
      </c>
      <c r="M23" s="304"/>
      <c r="N23" s="305">
        <f t="shared" si="3"/>
        <v>98.8</v>
      </c>
      <c r="O23" s="30">
        <f t="shared" si="0"/>
        <v>98.8</v>
      </c>
    </row>
    <row r="24" spans="1:15" ht="15.75" customHeight="1">
      <c r="A24" s="301" t="s">
        <v>35</v>
      </c>
      <c r="B24" s="302">
        <v>71789</v>
      </c>
      <c r="C24" s="302">
        <v>71789</v>
      </c>
      <c r="D24" s="302">
        <v>0</v>
      </c>
      <c r="E24" s="366"/>
      <c r="F24" s="305">
        <f t="shared" si="1"/>
        <v>0</v>
      </c>
      <c r="G24" s="369">
        <v>77297.9</v>
      </c>
      <c r="H24" s="369">
        <v>57973</v>
      </c>
      <c r="I24" s="304"/>
      <c r="J24" s="305">
        <f t="shared" si="2"/>
        <v>75</v>
      </c>
      <c r="K24" s="307">
        <v>77297.9</v>
      </c>
      <c r="L24" s="304">
        <v>77297.9</v>
      </c>
      <c r="M24" s="304"/>
      <c r="N24" s="305">
        <f t="shared" si="3"/>
        <v>100</v>
      </c>
      <c r="O24" s="30">
        <f t="shared" si="0"/>
        <v>107.7</v>
      </c>
    </row>
    <row r="25" spans="1:15" ht="15.75" customHeight="1">
      <c r="A25" s="301" t="s">
        <v>36</v>
      </c>
      <c r="B25" s="302"/>
      <c r="C25" s="302"/>
      <c r="D25" s="367"/>
      <c r="E25" s="366"/>
      <c r="F25" s="305" t="e">
        <f t="shared" si="1"/>
        <v>#DIV/0!</v>
      </c>
      <c r="G25" s="306"/>
      <c r="H25" s="304"/>
      <c r="I25" s="304"/>
      <c r="J25" s="305" t="e">
        <f t="shared" si="2"/>
        <v>#DIV/0!</v>
      </c>
      <c r="K25" s="307"/>
      <c r="L25" s="304"/>
      <c r="M25" s="304"/>
      <c r="N25" s="305" t="e">
        <f t="shared" si="3"/>
        <v>#DIV/0!</v>
      </c>
      <c r="O25" s="30" t="e">
        <f t="shared" si="0"/>
        <v>#DIV/0!</v>
      </c>
    </row>
    <row r="26" spans="1:15" ht="15.75" customHeight="1">
      <c r="A26" s="301" t="s">
        <v>37</v>
      </c>
      <c r="B26" s="302"/>
      <c r="C26" s="302"/>
      <c r="D26" s="367"/>
      <c r="E26" s="366"/>
      <c r="F26" s="305" t="e">
        <f t="shared" si="1"/>
        <v>#DIV/0!</v>
      </c>
      <c r="G26" s="306"/>
      <c r="H26" s="304"/>
      <c r="I26" s="304"/>
      <c r="J26" s="305" t="e">
        <f t="shared" si="2"/>
        <v>#DIV/0!</v>
      </c>
      <c r="K26" s="307"/>
      <c r="L26" s="304"/>
      <c r="M26" s="304"/>
      <c r="N26" s="305" t="e">
        <f t="shared" si="3"/>
        <v>#DIV/0!</v>
      </c>
      <c r="O26" s="30" t="e">
        <f t="shared" si="0"/>
        <v>#DIV/0!</v>
      </c>
    </row>
    <row r="27" spans="1:15" ht="15.75" customHeight="1">
      <c r="A27" s="301" t="s">
        <v>38</v>
      </c>
      <c r="B27" s="302"/>
      <c r="C27" s="302"/>
      <c r="D27" s="367"/>
      <c r="E27" s="366"/>
      <c r="F27" s="305" t="e">
        <f t="shared" si="1"/>
        <v>#DIV/0!</v>
      </c>
      <c r="G27" s="306"/>
      <c r="H27" s="304"/>
      <c r="I27" s="304"/>
      <c r="J27" s="305" t="e">
        <f t="shared" si="2"/>
        <v>#DIV/0!</v>
      </c>
      <c r="K27" s="307"/>
      <c r="L27" s="304"/>
      <c r="M27" s="304"/>
      <c r="N27" s="305" t="e">
        <f t="shared" si="3"/>
        <v>#DIV/0!</v>
      </c>
      <c r="O27" s="30" t="e">
        <f t="shared" si="0"/>
        <v>#DIV/0!</v>
      </c>
    </row>
    <row r="28" spans="1:15" ht="15.75" customHeight="1">
      <c r="A28" s="301" t="s">
        <v>39</v>
      </c>
      <c r="B28" s="302"/>
      <c r="C28" s="302"/>
      <c r="D28" s="367"/>
      <c r="E28" s="366"/>
      <c r="F28" s="305" t="e">
        <f t="shared" si="1"/>
        <v>#DIV/0!</v>
      </c>
      <c r="G28" s="306"/>
      <c r="H28" s="304"/>
      <c r="I28" s="304"/>
      <c r="J28" s="305" t="e">
        <f t="shared" si="2"/>
        <v>#DIV/0!</v>
      </c>
      <c r="K28" s="307"/>
      <c r="L28" s="304"/>
      <c r="M28" s="304"/>
      <c r="N28" s="305" t="e">
        <f t="shared" si="3"/>
        <v>#DIV/0!</v>
      </c>
      <c r="O28" s="30" t="e">
        <f t="shared" si="0"/>
        <v>#DIV/0!</v>
      </c>
    </row>
    <row r="29" spans="1:15" ht="15.75" customHeight="1">
      <c r="A29" s="301" t="s">
        <v>40</v>
      </c>
      <c r="B29" s="302"/>
      <c r="C29" s="302"/>
      <c r="D29" s="367"/>
      <c r="E29" s="366"/>
      <c r="F29" s="305" t="e">
        <f t="shared" si="1"/>
        <v>#DIV/0!</v>
      </c>
      <c r="G29" s="306"/>
      <c r="H29" s="304"/>
      <c r="I29" s="304"/>
      <c r="J29" s="305" t="e">
        <f t="shared" si="2"/>
        <v>#DIV/0!</v>
      </c>
      <c r="K29" s="307"/>
      <c r="L29" s="304"/>
      <c r="M29" s="304"/>
      <c r="N29" s="305" t="e">
        <f t="shared" si="3"/>
        <v>#DIV/0!</v>
      </c>
      <c r="O29" s="30" t="e">
        <f t="shared" si="0"/>
        <v>#DIV/0!</v>
      </c>
    </row>
    <row r="30" spans="1:15" ht="15.75" customHeight="1">
      <c r="A30" s="301" t="s">
        <v>41</v>
      </c>
      <c r="B30" s="308"/>
      <c r="C30" s="308"/>
      <c r="D30" s="370"/>
      <c r="E30" s="371"/>
      <c r="F30" s="311" t="e">
        <f>ROUND((D30+E30)/(C30/100),1)</f>
        <v>#DIV/0!</v>
      </c>
      <c r="G30" s="312"/>
      <c r="H30" s="310"/>
      <c r="I30" s="310"/>
      <c r="J30" s="311" t="e">
        <f>ROUND((H30+I30)/(G30/100),1)</f>
        <v>#DIV/0!</v>
      </c>
      <c r="K30" s="313"/>
      <c r="L30" s="310"/>
      <c r="M30" s="310"/>
      <c r="N30" s="311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314" t="s">
        <v>42</v>
      </c>
      <c r="B32" s="372"/>
      <c r="C32" s="372"/>
      <c r="D32" s="372"/>
      <c r="E32" s="316"/>
      <c r="F32" s="311" t="e">
        <f>ROUND((D32+E32)/(C32/100),1)</f>
        <v>#DIV/0!</v>
      </c>
      <c r="G32" s="317"/>
      <c r="H32" s="317"/>
      <c r="I32" s="317"/>
      <c r="J32" s="311" t="e">
        <f>ROUND((H32+I32)/(G32/100),1)</f>
        <v>#DIV/0!</v>
      </c>
      <c r="K32" s="317"/>
      <c r="L32" s="317"/>
      <c r="M32" s="317"/>
      <c r="N32" s="311" t="e">
        <f>ROUND((L32+M32)/(K32/100),1)</f>
        <v>#DIV/0!</v>
      </c>
      <c r="O32" s="36" t="e">
        <f t="shared" si="0"/>
        <v>#DIV/0!</v>
      </c>
    </row>
    <row r="33" spans="1:15" ht="15.75" customHeight="1" thickBot="1">
      <c r="A33" s="318" t="s">
        <v>43</v>
      </c>
      <c r="B33" s="319">
        <f>SUM(B5:B30)</f>
        <v>10019599</v>
      </c>
      <c r="C33" s="320">
        <f>SUM(C5:C30)</f>
        <v>10019599</v>
      </c>
      <c r="D33" s="319">
        <f>SUM(D5:D30)</f>
        <v>4660431.42</v>
      </c>
      <c r="E33" s="373">
        <f>SUM(E5:E30)</f>
        <v>0</v>
      </c>
      <c r="F33" s="323">
        <f t="shared" si="1"/>
        <v>46.5</v>
      </c>
      <c r="G33" s="319">
        <f>SUM(G5:G30)</f>
        <v>10019599</v>
      </c>
      <c r="H33" s="321">
        <f>SUM(H5:H30)</f>
        <v>6975033.859999999</v>
      </c>
      <c r="I33" s="321">
        <f>SUM(I5:I30)</f>
        <v>0</v>
      </c>
      <c r="J33" s="323">
        <f t="shared" si="2"/>
        <v>69.6</v>
      </c>
      <c r="K33" s="319">
        <f>SUM(K5:K30)</f>
        <v>9961888</v>
      </c>
      <c r="L33" s="321">
        <f>SUM(L5:L30)</f>
        <v>9978491.38</v>
      </c>
      <c r="M33" s="322">
        <f>SUM(M5:M30)</f>
        <v>0</v>
      </c>
      <c r="N33" s="323">
        <f t="shared" si="3"/>
        <v>100.2</v>
      </c>
      <c r="O33" s="108">
        <f t="shared" si="0"/>
        <v>99.6</v>
      </c>
    </row>
    <row r="36" spans="1:2" ht="15.75" thickBot="1">
      <c r="A36" s="324" t="s">
        <v>44</v>
      </c>
      <c r="B36" s="324"/>
    </row>
    <row r="37" spans="1:4" ht="15.75" customHeight="1" thickBot="1">
      <c r="A37" s="325"/>
      <c r="B37" s="326" t="s">
        <v>10</v>
      </c>
      <c r="C37" s="327" t="s">
        <v>14</v>
      </c>
      <c r="D37" s="328" t="s">
        <v>15</v>
      </c>
    </row>
    <row r="38" spans="1:4" ht="15.75" customHeight="1">
      <c r="A38" s="329" t="s">
        <v>45</v>
      </c>
      <c r="B38" s="300">
        <v>502401.55</v>
      </c>
      <c r="C38" s="330">
        <v>502401.55</v>
      </c>
      <c r="D38" s="298">
        <v>425103.65</v>
      </c>
    </row>
    <row r="39" spans="1:4" ht="15.75" customHeight="1">
      <c r="A39" s="329" t="s">
        <v>46</v>
      </c>
      <c r="B39" s="307">
        <v>5000</v>
      </c>
      <c r="C39" s="331">
        <v>5000</v>
      </c>
      <c r="D39" s="305">
        <v>5000</v>
      </c>
    </row>
    <row r="40" spans="1:4" ht="15.75" customHeight="1">
      <c r="A40" s="329" t="s">
        <v>47</v>
      </c>
      <c r="B40" s="307">
        <v>56844.8</v>
      </c>
      <c r="C40" s="331">
        <v>41710.8</v>
      </c>
      <c r="D40" s="305">
        <v>76062.62</v>
      </c>
    </row>
    <row r="41" spans="1:4" ht="15.75" customHeight="1">
      <c r="A41" s="329" t="s">
        <v>48</v>
      </c>
      <c r="B41" s="307">
        <v>139117.65</v>
      </c>
      <c r="C41" s="331">
        <v>139117.65</v>
      </c>
      <c r="D41" s="305">
        <v>139117.65</v>
      </c>
    </row>
    <row r="42" spans="1:4" ht="15.75" customHeight="1">
      <c r="A42" s="329" t="s">
        <v>49</v>
      </c>
      <c r="B42" s="307"/>
      <c r="C42" s="331"/>
      <c r="D42" s="305"/>
    </row>
    <row r="43" spans="1:4" ht="15.75" customHeight="1" thickBot="1">
      <c r="A43" s="332" t="s">
        <v>50</v>
      </c>
      <c r="B43" s="333">
        <v>233810</v>
      </c>
      <c r="C43" s="334">
        <v>233810</v>
      </c>
      <c r="D43" s="335">
        <v>311107.9</v>
      </c>
    </row>
    <row r="47" spans="1:14" ht="16.5" thickBot="1">
      <c r="A47" s="3" t="s">
        <v>51</v>
      </c>
      <c r="B47" s="3" t="s">
        <v>1</v>
      </c>
      <c r="C47" s="3"/>
      <c r="F47" s="3"/>
      <c r="G47" s="3"/>
      <c r="J47" s="3"/>
      <c r="K47" s="3"/>
      <c r="N47" s="3"/>
    </row>
    <row r="48" spans="1:15" ht="15">
      <c r="A48" s="279" t="s">
        <v>2</v>
      </c>
      <c r="B48" s="280" t="s">
        <v>3</v>
      </c>
      <c r="C48" s="285" t="s">
        <v>4</v>
      </c>
      <c r="D48" s="281" t="s">
        <v>5</v>
      </c>
      <c r="E48" s="336"/>
      <c r="F48" s="280" t="s">
        <v>6</v>
      </c>
      <c r="G48" s="281" t="s">
        <v>4</v>
      </c>
      <c r="H48" s="282" t="s">
        <v>7</v>
      </c>
      <c r="I48" s="337"/>
      <c r="J48" s="280" t="s">
        <v>6</v>
      </c>
      <c r="K48" s="338" t="s">
        <v>4</v>
      </c>
      <c r="L48" s="282" t="s">
        <v>8</v>
      </c>
      <c r="M48" s="337"/>
      <c r="N48" s="280" t="s">
        <v>6</v>
      </c>
      <c r="O48" s="412" t="s">
        <v>95</v>
      </c>
    </row>
    <row r="49" spans="1:15" ht="15.75" thickBot="1">
      <c r="A49" s="287"/>
      <c r="B49" s="288" t="s">
        <v>9</v>
      </c>
      <c r="C49" s="292" t="s">
        <v>10</v>
      </c>
      <c r="D49" s="289" t="s">
        <v>11</v>
      </c>
      <c r="E49" s="291" t="s">
        <v>12</v>
      </c>
      <c r="F49" s="288" t="s">
        <v>13</v>
      </c>
      <c r="G49" s="289" t="s">
        <v>14</v>
      </c>
      <c r="H49" s="290" t="s">
        <v>11</v>
      </c>
      <c r="I49" s="339" t="s">
        <v>12</v>
      </c>
      <c r="J49" s="288" t="s">
        <v>13</v>
      </c>
      <c r="K49" s="340" t="s">
        <v>15</v>
      </c>
      <c r="L49" s="290" t="s">
        <v>11</v>
      </c>
      <c r="M49" s="339" t="s">
        <v>12</v>
      </c>
      <c r="N49" s="288" t="s">
        <v>13</v>
      </c>
      <c r="O49" s="413" t="s">
        <v>96</v>
      </c>
    </row>
    <row r="50" spans="1:15" ht="15.75" thickBot="1">
      <c r="A50" s="341" t="s">
        <v>52</v>
      </c>
      <c r="B50" s="295"/>
      <c r="C50" s="374"/>
      <c r="D50" s="364"/>
      <c r="E50" s="343"/>
      <c r="F50" s="295" t="e">
        <f>ROUND((D50+E50)/(C50/100),1)</f>
        <v>#DIV/0!</v>
      </c>
      <c r="G50" s="375"/>
      <c r="H50" s="375"/>
      <c r="I50" s="342"/>
      <c r="J50" s="295" t="e">
        <f>ROUND((H50+I50)/(G50/100),1)</f>
        <v>#DIV/0!</v>
      </c>
      <c r="K50" s="343"/>
      <c r="L50" s="330"/>
      <c r="M50" s="342"/>
      <c r="N50" s="295" t="e">
        <f>ROUND((L50+M50)/(K50/100),1)</f>
        <v>#DIV/0!</v>
      </c>
      <c r="O50" s="23" t="e">
        <f aca="true" t="shared" si="4" ref="O50:O81">ROUND((L50+M50)/(B50/100),1)</f>
        <v>#DIV/0!</v>
      </c>
    </row>
    <row r="51" spans="1:15" ht="15">
      <c r="A51" s="344" t="s">
        <v>53</v>
      </c>
      <c r="B51" s="302">
        <v>800000</v>
      </c>
      <c r="C51" s="376">
        <v>800000</v>
      </c>
      <c r="D51" s="302">
        <v>455039</v>
      </c>
      <c r="E51" s="346"/>
      <c r="F51" s="302">
        <f aca="true" t="shared" si="5" ref="F51:F81">ROUND((D51+E51)/(C51/100),1)</f>
        <v>56.9</v>
      </c>
      <c r="G51" s="303">
        <v>800000</v>
      </c>
      <c r="H51" s="331">
        <v>535093</v>
      </c>
      <c r="I51" s="345"/>
      <c r="J51" s="302">
        <f aca="true" t="shared" si="6" ref="J51:J81">ROUND((H51+I51)/(G51/100),1)</f>
        <v>66.9</v>
      </c>
      <c r="K51" s="346">
        <v>787000</v>
      </c>
      <c r="L51" s="331">
        <v>741908.02</v>
      </c>
      <c r="M51" s="345"/>
      <c r="N51" s="302">
        <f aca="true" t="shared" si="7" ref="N51:N81">ROUND((L51+M51)/(K51/100),1)</f>
        <v>94.3</v>
      </c>
      <c r="O51" s="23">
        <f t="shared" si="4"/>
        <v>92.7</v>
      </c>
    </row>
    <row r="52" spans="1:15" ht="15">
      <c r="A52" s="344" t="s">
        <v>54</v>
      </c>
      <c r="B52" s="302"/>
      <c r="C52" s="307"/>
      <c r="D52" s="302"/>
      <c r="E52" s="346"/>
      <c r="F52" s="302" t="e">
        <f t="shared" si="5"/>
        <v>#DIV/0!</v>
      </c>
      <c r="G52" s="303"/>
      <c r="H52" s="331"/>
      <c r="I52" s="345"/>
      <c r="J52" s="302" t="e">
        <f t="shared" si="6"/>
        <v>#DIV/0!</v>
      </c>
      <c r="K52" s="346"/>
      <c r="L52" s="331"/>
      <c r="M52" s="345"/>
      <c r="N52" s="302" t="e">
        <f t="shared" si="7"/>
        <v>#DIV/0!</v>
      </c>
      <c r="O52" s="23" t="e">
        <f t="shared" si="4"/>
        <v>#DIV/0!</v>
      </c>
    </row>
    <row r="53" spans="1:15" ht="15">
      <c r="A53" s="344" t="s">
        <v>55</v>
      </c>
      <c r="B53" s="302"/>
      <c r="C53" s="307"/>
      <c r="D53" s="302"/>
      <c r="E53" s="346"/>
      <c r="F53" s="302" t="e">
        <f t="shared" si="5"/>
        <v>#DIV/0!</v>
      </c>
      <c r="G53" s="303"/>
      <c r="H53" s="331"/>
      <c r="I53" s="345"/>
      <c r="J53" s="302" t="e">
        <f t="shared" si="6"/>
        <v>#DIV/0!</v>
      </c>
      <c r="K53" s="346"/>
      <c r="L53" s="331"/>
      <c r="M53" s="345"/>
      <c r="N53" s="302" t="e">
        <f t="shared" si="7"/>
        <v>#DIV/0!</v>
      </c>
      <c r="O53" s="23" t="e">
        <f t="shared" si="4"/>
        <v>#DIV/0!</v>
      </c>
    </row>
    <row r="54" spans="1:15" ht="15">
      <c r="A54" s="344" t="s">
        <v>56</v>
      </c>
      <c r="B54" s="302"/>
      <c r="C54" s="307"/>
      <c r="D54" s="302"/>
      <c r="E54" s="346"/>
      <c r="F54" s="302" t="e">
        <f t="shared" si="5"/>
        <v>#DIV/0!</v>
      </c>
      <c r="G54" s="303"/>
      <c r="H54" s="331"/>
      <c r="I54" s="345"/>
      <c r="J54" s="302" t="e">
        <f t="shared" si="6"/>
        <v>#DIV/0!</v>
      </c>
      <c r="K54" s="346"/>
      <c r="L54" s="331"/>
      <c r="M54" s="345"/>
      <c r="N54" s="302" t="e">
        <f t="shared" si="7"/>
        <v>#DIV/0!</v>
      </c>
      <c r="O54" s="23" t="e">
        <f t="shared" si="4"/>
        <v>#DIV/0!</v>
      </c>
    </row>
    <row r="55" spans="1:15" ht="15">
      <c r="A55" s="344" t="s">
        <v>57</v>
      </c>
      <c r="B55" s="302"/>
      <c r="C55" s="307"/>
      <c r="D55" s="302"/>
      <c r="E55" s="346"/>
      <c r="F55" s="302" t="e">
        <f t="shared" si="5"/>
        <v>#DIV/0!</v>
      </c>
      <c r="G55" s="303"/>
      <c r="H55" s="331"/>
      <c r="I55" s="345"/>
      <c r="J55" s="302" t="e">
        <f t="shared" si="6"/>
        <v>#DIV/0!</v>
      </c>
      <c r="K55" s="346"/>
      <c r="L55" s="331"/>
      <c r="M55" s="345"/>
      <c r="N55" s="302" t="e">
        <f t="shared" si="7"/>
        <v>#DIV/0!</v>
      </c>
      <c r="O55" s="23" t="e">
        <f t="shared" si="4"/>
        <v>#DIV/0!</v>
      </c>
    </row>
    <row r="56" spans="1:15" ht="15">
      <c r="A56" s="344" t="s">
        <v>58</v>
      </c>
      <c r="B56" s="302"/>
      <c r="C56" s="307"/>
      <c r="D56" s="302"/>
      <c r="E56" s="346"/>
      <c r="F56" s="302" t="e">
        <f t="shared" si="5"/>
        <v>#DIV/0!</v>
      </c>
      <c r="G56" s="303"/>
      <c r="H56" s="331"/>
      <c r="I56" s="345"/>
      <c r="J56" s="302" t="e">
        <f t="shared" si="6"/>
        <v>#DIV/0!</v>
      </c>
      <c r="K56" s="346"/>
      <c r="L56" s="331"/>
      <c r="M56" s="345"/>
      <c r="N56" s="302" t="e">
        <f t="shared" si="7"/>
        <v>#DIV/0!</v>
      </c>
      <c r="O56" s="23" t="e">
        <f t="shared" si="4"/>
        <v>#DIV/0!</v>
      </c>
    </row>
    <row r="57" spans="1:15" ht="15">
      <c r="A57" s="344" t="s">
        <v>59</v>
      </c>
      <c r="B57" s="302"/>
      <c r="C57" s="307"/>
      <c r="D57" s="302"/>
      <c r="E57" s="346"/>
      <c r="F57" s="302" t="e">
        <f t="shared" si="5"/>
        <v>#DIV/0!</v>
      </c>
      <c r="G57" s="303"/>
      <c r="H57" s="331"/>
      <c r="I57" s="345"/>
      <c r="J57" s="302" t="e">
        <f t="shared" si="6"/>
        <v>#DIV/0!</v>
      </c>
      <c r="K57" s="346"/>
      <c r="L57" s="331"/>
      <c r="M57" s="345"/>
      <c r="N57" s="302" t="e">
        <f t="shared" si="7"/>
        <v>#DIV/0!</v>
      </c>
      <c r="O57" s="23" t="e">
        <f t="shared" si="4"/>
        <v>#DIV/0!</v>
      </c>
    </row>
    <row r="58" spans="1:15" ht="15">
      <c r="A58" s="344" t="s">
        <v>60</v>
      </c>
      <c r="B58" s="302"/>
      <c r="C58" s="307"/>
      <c r="D58" s="302"/>
      <c r="E58" s="346"/>
      <c r="F58" s="302" t="e">
        <f t="shared" si="5"/>
        <v>#DIV/0!</v>
      </c>
      <c r="G58" s="303"/>
      <c r="H58" s="331"/>
      <c r="I58" s="345"/>
      <c r="J58" s="302" t="e">
        <f t="shared" si="6"/>
        <v>#DIV/0!</v>
      </c>
      <c r="K58" s="346"/>
      <c r="L58" s="331"/>
      <c r="M58" s="345"/>
      <c r="N58" s="302" t="e">
        <f t="shared" si="7"/>
        <v>#DIV/0!</v>
      </c>
      <c r="O58" s="23" t="e">
        <f t="shared" si="4"/>
        <v>#DIV/0!</v>
      </c>
    </row>
    <row r="59" spans="1:15" ht="15">
      <c r="A59" s="344" t="s">
        <v>61</v>
      </c>
      <c r="B59" s="302"/>
      <c r="C59" s="307"/>
      <c r="D59" s="302"/>
      <c r="E59" s="346"/>
      <c r="F59" s="302" t="e">
        <f t="shared" si="5"/>
        <v>#DIV/0!</v>
      </c>
      <c r="G59" s="303"/>
      <c r="H59" s="331"/>
      <c r="I59" s="345"/>
      <c r="J59" s="302" t="e">
        <f t="shared" si="6"/>
        <v>#DIV/0!</v>
      </c>
      <c r="K59" s="346"/>
      <c r="L59" s="331"/>
      <c r="M59" s="345"/>
      <c r="N59" s="302" t="e">
        <f t="shared" si="7"/>
        <v>#DIV/0!</v>
      </c>
      <c r="O59" s="23" t="e">
        <f t="shared" si="4"/>
        <v>#DIV/0!</v>
      </c>
    </row>
    <row r="60" spans="1:15" ht="15">
      <c r="A60" s="344" t="s">
        <v>62</v>
      </c>
      <c r="B60" s="302"/>
      <c r="C60" s="307"/>
      <c r="D60" s="302"/>
      <c r="E60" s="346"/>
      <c r="F60" s="302" t="e">
        <f t="shared" si="5"/>
        <v>#DIV/0!</v>
      </c>
      <c r="G60" s="303"/>
      <c r="H60" s="331"/>
      <c r="I60" s="345"/>
      <c r="J60" s="302" t="e">
        <f t="shared" si="6"/>
        <v>#DIV/0!</v>
      </c>
      <c r="K60" s="346"/>
      <c r="L60" s="331"/>
      <c r="M60" s="345"/>
      <c r="N60" s="302" t="e">
        <f t="shared" si="7"/>
        <v>#DIV/0!</v>
      </c>
      <c r="O60" s="23" t="e">
        <f t="shared" si="4"/>
        <v>#DIV/0!</v>
      </c>
    </row>
    <row r="61" spans="1:15" ht="15">
      <c r="A61" s="344" t="s">
        <v>63</v>
      </c>
      <c r="B61" s="302"/>
      <c r="C61" s="307"/>
      <c r="D61" s="302"/>
      <c r="E61" s="346"/>
      <c r="F61" s="302" t="e">
        <f t="shared" si="5"/>
        <v>#DIV/0!</v>
      </c>
      <c r="G61" s="303"/>
      <c r="H61" s="331"/>
      <c r="I61" s="345"/>
      <c r="J61" s="302" t="e">
        <f t="shared" si="6"/>
        <v>#DIV/0!</v>
      </c>
      <c r="K61" s="346"/>
      <c r="L61" s="331"/>
      <c r="M61" s="345"/>
      <c r="N61" s="302" t="e">
        <f t="shared" si="7"/>
        <v>#DIV/0!</v>
      </c>
      <c r="O61" s="23" t="e">
        <f t="shared" si="4"/>
        <v>#DIV/0!</v>
      </c>
    </row>
    <row r="62" spans="1:15" ht="15">
      <c r="A62" s="344" t="s">
        <v>64</v>
      </c>
      <c r="B62" s="302">
        <v>10000</v>
      </c>
      <c r="C62" s="307">
        <v>10000</v>
      </c>
      <c r="D62" s="302">
        <v>10000</v>
      </c>
      <c r="E62" s="346"/>
      <c r="F62" s="302">
        <f t="shared" si="5"/>
        <v>100</v>
      </c>
      <c r="G62" s="377">
        <v>10000</v>
      </c>
      <c r="H62" s="377">
        <v>10000</v>
      </c>
      <c r="I62" s="345"/>
      <c r="J62" s="302">
        <f t="shared" si="6"/>
        <v>100</v>
      </c>
      <c r="K62" s="346">
        <v>14000</v>
      </c>
      <c r="L62" s="331">
        <v>14250</v>
      </c>
      <c r="M62" s="345"/>
      <c r="N62" s="302">
        <f t="shared" si="7"/>
        <v>101.8</v>
      </c>
      <c r="O62" s="23">
        <f t="shared" si="4"/>
        <v>142.5</v>
      </c>
    </row>
    <row r="63" spans="1:15" ht="15">
      <c r="A63" s="344" t="s">
        <v>65</v>
      </c>
      <c r="B63" s="302"/>
      <c r="C63" s="307"/>
      <c r="D63" s="302"/>
      <c r="E63" s="346"/>
      <c r="F63" s="302" t="e">
        <f t="shared" si="5"/>
        <v>#DIV/0!</v>
      </c>
      <c r="G63" s="377"/>
      <c r="H63" s="377"/>
      <c r="I63" s="345"/>
      <c r="J63" s="302" t="e">
        <f t="shared" si="6"/>
        <v>#DIV/0!</v>
      </c>
      <c r="K63" s="346"/>
      <c r="L63" s="331"/>
      <c r="M63" s="345"/>
      <c r="N63" s="302" t="e">
        <f t="shared" si="7"/>
        <v>#DIV/0!</v>
      </c>
      <c r="O63" s="23" t="e">
        <f t="shared" si="4"/>
        <v>#DIV/0!</v>
      </c>
    </row>
    <row r="64" spans="1:15" ht="15">
      <c r="A64" s="344" t="s">
        <v>66</v>
      </c>
      <c r="B64" s="302"/>
      <c r="C64" s="307"/>
      <c r="D64" s="302"/>
      <c r="E64" s="346"/>
      <c r="F64" s="302" t="e">
        <f t="shared" si="5"/>
        <v>#DIV/0!</v>
      </c>
      <c r="G64" s="303"/>
      <c r="H64" s="331"/>
      <c r="I64" s="345"/>
      <c r="J64" s="302" t="e">
        <f t="shared" si="6"/>
        <v>#DIV/0!</v>
      </c>
      <c r="K64" s="346"/>
      <c r="L64" s="331"/>
      <c r="M64" s="345"/>
      <c r="N64" s="302" t="e">
        <f t="shared" si="7"/>
        <v>#DIV/0!</v>
      </c>
      <c r="O64" s="23" t="e">
        <f t="shared" si="4"/>
        <v>#DIV/0!</v>
      </c>
    </row>
    <row r="65" spans="1:15" ht="15">
      <c r="A65" s="344" t="s">
        <v>67</v>
      </c>
      <c r="B65" s="302"/>
      <c r="C65" s="307"/>
      <c r="D65" s="302"/>
      <c r="E65" s="346"/>
      <c r="F65" s="302" t="e">
        <f t="shared" si="5"/>
        <v>#DIV/0!</v>
      </c>
      <c r="G65" s="303"/>
      <c r="H65" s="331"/>
      <c r="I65" s="345"/>
      <c r="J65" s="302" t="e">
        <f t="shared" si="6"/>
        <v>#DIV/0!</v>
      </c>
      <c r="K65" s="346"/>
      <c r="L65" s="331"/>
      <c r="M65" s="345"/>
      <c r="N65" s="302" t="e">
        <f t="shared" si="7"/>
        <v>#DIV/0!</v>
      </c>
      <c r="O65" s="23" t="e">
        <f t="shared" si="4"/>
        <v>#DIV/0!</v>
      </c>
    </row>
    <row r="66" spans="1:15" ht="15">
      <c r="A66" s="344" t="s">
        <v>68</v>
      </c>
      <c r="B66" s="302">
        <v>320000</v>
      </c>
      <c r="C66" s="307">
        <v>320000</v>
      </c>
      <c r="D66" s="302">
        <v>193125</v>
      </c>
      <c r="E66" s="346"/>
      <c r="F66" s="302">
        <f t="shared" si="5"/>
        <v>60.4</v>
      </c>
      <c r="G66" s="377">
        <v>320000</v>
      </c>
      <c r="H66" s="377">
        <v>226584</v>
      </c>
      <c r="I66" s="345"/>
      <c r="J66" s="302">
        <f t="shared" si="6"/>
        <v>70.8</v>
      </c>
      <c r="K66" s="346">
        <v>329000</v>
      </c>
      <c r="L66" s="331">
        <v>329086</v>
      </c>
      <c r="M66" s="345"/>
      <c r="N66" s="302">
        <f t="shared" si="7"/>
        <v>100</v>
      </c>
      <c r="O66" s="23">
        <f t="shared" si="4"/>
        <v>102.8</v>
      </c>
    </row>
    <row r="67" spans="1:15" ht="15">
      <c r="A67" s="344" t="s">
        <v>69</v>
      </c>
      <c r="B67" s="302">
        <v>10000</v>
      </c>
      <c r="C67" s="307">
        <v>10000</v>
      </c>
      <c r="D67" s="302">
        <v>3724.5</v>
      </c>
      <c r="E67" s="346"/>
      <c r="F67" s="302">
        <f t="shared" si="5"/>
        <v>37.2</v>
      </c>
      <c r="G67" s="377">
        <v>10000</v>
      </c>
      <c r="H67" s="377">
        <v>6507.41</v>
      </c>
      <c r="I67" s="345"/>
      <c r="J67" s="302">
        <f t="shared" si="6"/>
        <v>65.1</v>
      </c>
      <c r="K67" s="346">
        <v>10000</v>
      </c>
      <c r="L67" s="331">
        <v>8723.74</v>
      </c>
      <c r="M67" s="345"/>
      <c r="N67" s="302">
        <f t="shared" si="7"/>
        <v>87.2</v>
      </c>
      <c r="O67" s="23">
        <f t="shared" si="4"/>
        <v>87.2</v>
      </c>
    </row>
    <row r="68" spans="1:15" ht="15">
      <c r="A68" s="344" t="s">
        <v>70</v>
      </c>
      <c r="B68" s="302"/>
      <c r="C68" s="307"/>
      <c r="D68" s="302"/>
      <c r="E68" s="346"/>
      <c r="F68" s="302" t="e">
        <f t="shared" si="5"/>
        <v>#DIV/0!</v>
      </c>
      <c r="G68" s="303"/>
      <c r="H68" s="331"/>
      <c r="I68" s="345"/>
      <c r="J68" s="302" t="e">
        <f t="shared" si="6"/>
        <v>#DIV/0!</v>
      </c>
      <c r="K68" s="346"/>
      <c r="L68" s="331"/>
      <c r="M68" s="345"/>
      <c r="N68" s="302" t="e">
        <f t="shared" si="7"/>
        <v>#DIV/0!</v>
      </c>
      <c r="O68" s="23" t="e">
        <f t="shared" si="4"/>
        <v>#DIV/0!</v>
      </c>
    </row>
    <row r="69" spans="1:15" ht="15">
      <c r="A69" s="344" t="s">
        <v>71</v>
      </c>
      <c r="B69" s="302"/>
      <c r="C69" s="307"/>
      <c r="D69" s="302"/>
      <c r="E69" s="346"/>
      <c r="F69" s="302" t="e">
        <f t="shared" si="5"/>
        <v>#DIV/0!</v>
      </c>
      <c r="G69" s="303"/>
      <c r="H69" s="331"/>
      <c r="I69" s="345"/>
      <c r="J69" s="302" t="e">
        <f t="shared" si="6"/>
        <v>#DIV/0!</v>
      </c>
      <c r="K69" s="346"/>
      <c r="L69" s="331"/>
      <c r="M69" s="345"/>
      <c r="N69" s="302" t="e">
        <f t="shared" si="7"/>
        <v>#DIV/0!</v>
      </c>
      <c r="O69" s="23" t="e">
        <f t="shared" si="4"/>
        <v>#DIV/0!</v>
      </c>
    </row>
    <row r="70" spans="1:15" ht="15">
      <c r="A70" s="344" t="s">
        <v>72</v>
      </c>
      <c r="B70" s="302"/>
      <c r="C70" s="307"/>
      <c r="D70" s="302"/>
      <c r="E70" s="346"/>
      <c r="F70" s="302" t="e">
        <f t="shared" si="5"/>
        <v>#DIV/0!</v>
      </c>
      <c r="G70" s="303"/>
      <c r="H70" s="331"/>
      <c r="I70" s="345"/>
      <c r="J70" s="302" t="e">
        <f t="shared" si="6"/>
        <v>#DIV/0!</v>
      </c>
      <c r="K70" s="346"/>
      <c r="L70" s="331"/>
      <c r="M70" s="345"/>
      <c r="N70" s="302" t="e">
        <f t="shared" si="7"/>
        <v>#DIV/0!</v>
      </c>
      <c r="O70" s="23" t="e">
        <f t="shared" si="4"/>
        <v>#DIV/0!</v>
      </c>
    </row>
    <row r="71" spans="1:15" ht="15">
      <c r="A71" s="347" t="s">
        <v>73</v>
      </c>
      <c r="B71" s="302">
        <f>SUM(B50:B70)</f>
        <v>1140000</v>
      </c>
      <c r="C71" s="307">
        <f>SUM(C50:C70)</f>
        <v>1140000</v>
      </c>
      <c r="D71" s="302">
        <f>SUM(D50:D70)</f>
        <v>661888.5</v>
      </c>
      <c r="E71" s="346">
        <f>SUM(E50:E70)</f>
        <v>0</v>
      </c>
      <c r="F71" s="302">
        <f t="shared" si="5"/>
        <v>58.1</v>
      </c>
      <c r="G71" s="303">
        <f>SUM(G50:G70)</f>
        <v>1140000</v>
      </c>
      <c r="H71" s="331">
        <f>SUM(H50:H70)</f>
        <v>778184.41</v>
      </c>
      <c r="I71" s="345">
        <f>SUM(I50:I70)</f>
        <v>0</v>
      </c>
      <c r="J71" s="302">
        <f t="shared" si="6"/>
        <v>68.3</v>
      </c>
      <c r="K71" s="303">
        <f>SUM(K50:K70)</f>
        <v>1140000</v>
      </c>
      <c r="L71" s="331">
        <f>SUM(L50:L70)</f>
        <v>1093967.76</v>
      </c>
      <c r="M71" s="345">
        <f>SUM(M50:M70)</f>
        <v>0</v>
      </c>
      <c r="N71" s="302">
        <f t="shared" si="7"/>
        <v>96</v>
      </c>
      <c r="O71" s="23">
        <f t="shared" si="4"/>
        <v>96</v>
      </c>
    </row>
    <row r="72" spans="1:15" ht="15">
      <c r="A72" s="344" t="s">
        <v>74</v>
      </c>
      <c r="B72" s="308"/>
      <c r="C72" s="313"/>
      <c r="D72" s="308"/>
      <c r="E72" s="350"/>
      <c r="F72" s="302" t="e">
        <f t="shared" si="5"/>
        <v>#DIV/0!</v>
      </c>
      <c r="G72" s="309"/>
      <c r="H72" s="348"/>
      <c r="I72" s="349"/>
      <c r="J72" s="302" t="e">
        <f t="shared" si="6"/>
        <v>#DIV/0!</v>
      </c>
      <c r="K72" s="350"/>
      <c r="L72" s="348"/>
      <c r="M72" s="349"/>
      <c r="N72" s="302" t="e">
        <f t="shared" si="7"/>
        <v>#DIV/0!</v>
      </c>
      <c r="O72" s="23" t="e">
        <f t="shared" si="4"/>
        <v>#DIV/0!</v>
      </c>
    </row>
    <row r="73" spans="1:15" ht="15">
      <c r="A73" s="344" t="s">
        <v>75</v>
      </c>
      <c r="B73" s="308">
        <v>1152987</v>
      </c>
      <c r="C73" s="313">
        <v>1152987</v>
      </c>
      <c r="D73" s="308">
        <v>661254.33</v>
      </c>
      <c r="E73" s="350"/>
      <c r="F73" s="308">
        <f t="shared" si="5"/>
        <v>57.4</v>
      </c>
      <c r="G73" s="309">
        <v>1152987</v>
      </c>
      <c r="H73" s="348">
        <v>907120.65</v>
      </c>
      <c r="I73" s="349"/>
      <c r="J73" s="308">
        <f t="shared" si="6"/>
        <v>78.7</v>
      </c>
      <c r="K73" s="350">
        <v>1197987</v>
      </c>
      <c r="L73" s="348">
        <v>1197987</v>
      </c>
      <c r="M73" s="349"/>
      <c r="N73" s="308">
        <f t="shared" si="7"/>
        <v>100</v>
      </c>
      <c r="O73" s="23">
        <f t="shared" si="4"/>
        <v>103.9</v>
      </c>
    </row>
    <row r="74" spans="1:15" ht="15">
      <c r="A74" s="347" t="s">
        <v>76</v>
      </c>
      <c r="B74" s="302">
        <v>0</v>
      </c>
      <c r="C74" s="307">
        <v>0</v>
      </c>
      <c r="D74" s="302">
        <v>0</v>
      </c>
      <c r="E74" s="378"/>
      <c r="F74" s="308" t="e">
        <f t="shared" si="5"/>
        <v>#DIV/0!</v>
      </c>
      <c r="G74" s="303">
        <v>0</v>
      </c>
      <c r="H74" s="331">
        <v>0</v>
      </c>
      <c r="I74" s="354"/>
      <c r="J74" s="308" t="e">
        <f t="shared" si="6"/>
        <v>#DIV/0!</v>
      </c>
      <c r="K74" s="352"/>
      <c r="L74" s="353"/>
      <c r="M74" s="354"/>
      <c r="N74" s="308" t="e">
        <f t="shared" si="7"/>
        <v>#DIV/0!</v>
      </c>
      <c r="O74" s="23" t="e">
        <f t="shared" si="4"/>
        <v>#DIV/0!</v>
      </c>
    </row>
    <row r="75" spans="1:15" ht="15">
      <c r="A75" s="344" t="s">
        <v>77</v>
      </c>
      <c r="B75" s="302">
        <v>7640212</v>
      </c>
      <c r="C75" s="307">
        <v>7640212</v>
      </c>
      <c r="D75" s="302">
        <v>3735050</v>
      </c>
      <c r="E75" s="346"/>
      <c r="F75" s="308">
        <f t="shared" si="5"/>
        <v>48.9</v>
      </c>
      <c r="G75" s="303">
        <v>7640212</v>
      </c>
      <c r="H75" s="331">
        <v>5616568</v>
      </c>
      <c r="I75" s="345"/>
      <c r="J75" s="308">
        <f t="shared" si="6"/>
        <v>73.5</v>
      </c>
      <c r="K75" s="303">
        <v>7537982</v>
      </c>
      <c r="L75" s="331">
        <v>7537982</v>
      </c>
      <c r="M75" s="345"/>
      <c r="N75" s="308">
        <f t="shared" si="7"/>
        <v>100</v>
      </c>
      <c r="O75" s="23">
        <f t="shared" si="4"/>
        <v>98.7</v>
      </c>
    </row>
    <row r="76" spans="1:15" ht="15">
      <c r="A76" s="344" t="s">
        <v>78</v>
      </c>
      <c r="B76" s="302"/>
      <c r="C76" s="307"/>
      <c r="D76" s="302"/>
      <c r="E76" s="346"/>
      <c r="F76" s="302" t="e">
        <f t="shared" si="5"/>
        <v>#DIV/0!</v>
      </c>
      <c r="G76" s="303"/>
      <c r="H76" s="331"/>
      <c r="I76" s="345"/>
      <c r="J76" s="302" t="e">
        <f t="shared" si="6"/>
        <v>#DIV/0!</v>
      </c>
      <c r="K76" s="303"/>
      <c r="L76" s="331"/>
      <c r="M76" s="345"/>
      <c r="N76" s="302" t="e">
        <f t="shared" si="7"/>
        <v>#DIV/0!</v>
      </c>
      <c r="O76" s="23" t="e">
        <f t="shared" si="4"/>
        <v>#DIV/0!</v>
      </c>
    </row>
    <row r="77" spans="1:15" ht="15">
      <c r="A77" s="344" t="s">
        <v>79</v>
      </c>
      <c r="B77" s="302">
        <v>86400</v>
      </c>
      <c r="C77" s="307">
        <v>86400</v>
      </c>
      <c r="D77" s="302">
        <v>64800</v>
      </c>
      <c r="E77" s="346"/>
      <c r="F77" s="308">
        <f t="shared" si="5"/>
        <v>75</v>
      </c>
      <c r="G77" s="303">
        <v>86400</v>
      </c>
      <c r="H77" s="331">
        <v>86400</v>
      </c>
      <c r="I77" s="345"/>
      <c r="J77" s="308">
        <f t="shared" si="6"/>
        <v>100</v>
      </c>
      <c r="K77" s="303">
        <v>118720</v>
      </c>
      <c r="L77" s="331">
        <v>118720</v>
      </c>
      <c r="M77" s="345"/>
      <c r="N77" s="308">
        <f t="shared" si="7"/>
        <v>100</v>
      </c>
      <c r="O77" s="23">
        <f t="shared" si="4"/>
        <v>137.4</v>
      </c>
    </row>
    <row r="78" spans="1:15" ht="15">
      <c r="A78" s="347" t="s">
        <v>80</v>
      </c>
      <c r="B78" s="302"/>
      <c r="C78" s="307"/>
      <c r="D78" s="302"/>
      <c r="E78" s="346"/>
      <c r="F78" s="308" t="e">
        <f t="shared" si="5"/>
        <v>#DIV/0!</v>
      </c>
      <c r="G78" s="303"/>
      <c r="H78" s="331"/>
      <c r="I78" s="345"/>
      <c r="J78" s="308" t="e">
        <f t="shared" si="6"/>
        <v>#DIV/0!</v>
      </c>
      <c r="K78" s="303"/>
      <c r="L78" s="331"/>
      <c r="M78" s="345"/>
      <c r="N78" s="308" t="e">
        <f t="shared" si="7"/>
        <v>#DIV/0!</v>
      </c>
      <c r="O78" s="23" t="e">
        <f t="shared" si="4"/>
        <v>#DIV/0!</v>
      </c>
    </row>
    <row r="79" spans="1:15" ht="15">
      <c r="A79" s="347" t="s">
        <v>81</v>
      </c>
      <c r="B79" s="302">
        <f>SUM(B73:B78)</f>
        <v>8879599</v>
      </c>
      <c r="C79" s="307">
        <f>SUM(C73:C78)</f>
        <v>8879599</v>
      </c>
      <c r="D79" s="302">
        <f>SUM(D73:D78)</f>
        <v>4461104.33</v>
      </c>
      <c r="E79" s="346">
        <f>SUM(E73:E78)</f>
        <v>0</v>
      </c>
      <c r="F79" s="302">
        <f t="shared" si="5"/>
        <v>50.2</v>
      </c>
      <c r="G79" s="303">
        <f>SUM(G73:G78)</f>
        <v>8879599</v>
      </c>
      <c r="H79" s="331">
        <f>SUM(H73:H78)</f>
        <v>6610088.65</v>
      </c>
      <c r="I79" s="345">
        <f>SUM(I73:I78)</f>
        <v>0</v>
      </c>
      <c r="J79" s="302">
        <f t="shared" si="6"/>
        <v>74.4</v>
      </c>
      <c r="K79" s="303">
        <f>SUM(K73:K78)</f>
        <v>8854689</v>
      </c>
      <c r="L79" s="331">
        <f>SUM(L73:L78)</f>
        <v>8854689</v>
      </c>
      <c r="M79" s="345">
        <f>SUM(M73:M78)</f>
        <v>0</v>
      </c>
      <c r="N79" s="302">
        <f t="shared" si="7"/>
        <v>100</v>
      </c>
      <c r="O79" s="23">
        <f t="shared" si="4"/>
        <v>99.7</v>
      </c>
    </row>
    <row r="80" spans="1:15" ht="15.75" thickBot="1">
      <c r="A80" s="355" t="s">
        <v>82</v>
      </c>
      <c r="B80" s="308">
        <f>B71+B79</f>
        <v>10019599</v>
      </c>
      <c r="C80" s="333">
        <f>C71+C79</f>
        <v>10019599</v>
      </c>
      <c r="D80" s="379">
        <f>D71+D79</f>
        <v>5122992.83</v>
      </c>
      <c r="E80" s="350">
        <f>E71+E79</f>
        <v>0</v>
      </c>
      <c r="F80" s="308">
        <f t="shared" si="5"/>
        <v>51.1</v>
      </c>
      <c r="G80" s="309">
        <f>G71+G79</f>
        <v>10019599</v>
      </c>
      <c r="H80" s="348">
        <f>H71+H79</f>
        <v>7388273.0600000005</v>
      </c>
      <c r="I80" s="348">
        <f>I71+I79</f>
        <v>0</v>
      </c>
      <c r="J80" s="308">
        <f t="shared" si="6"/>
        <v>73.7</v>
      </c>
      <c r="K80" s="309">
        <f>K71+K79</f>
        <v>9994689</v>
      </c>
      <c r="L80" s="348">
        <f>L71+L79</f>
        <v>9948656.76</v>
      </c>
      <c r="M80" s="349">
        <f>M71+M79</f>
        <v>0</v>
      </c>
      <c r="N80" s="308">
        <f t="shared" si="7"/>
        <v>99.5</v>
      </c>
      <c r="O80" s="414">
        <f t="shared" si="4"/>
        <v>99.3</v>
      </c>
    </row>
    <row r="81" spans="1:15" ht="15.75" thickBot="1">
      <c r="A81" s="459" t="s">
        <v>83</v>
      </c>
      <c r="B81" s="462">
        <f>B80-B33</f>
        <v>0</v>
      </c>
      <c r="C81" s="462">
        <f>C80-C33</f>
        <v>0</v>
      </c>
      <c r="D81" s="462">
        <f>D80-D33</f>
        <v>462561.41000000015</v>
      </c>
      <c r="E81" s="462">
        <f>E80-E33</f>
        <v>0</v>
      </c>
      <c r="F81" s="462" t="e">
        <f t="shared" si="5"/>
        <v>#DIV/0!</v>
      </c>
      <c r="G81" s="462">
        <f>G80-G33</f>
        <v>0</v>
      </c>
      <c r="H81" s="462">
        <f>H80-H33</f>
        <v>413239.2000000011</v>
      </c>
      <c r="I81" s="462">
        <f>I80-I33</f>
        <v>0</v>
      </c>
      <c r="J81" s="462" t="e">
        <f t="shared" si="6"/>
        <v>#DIV/0!</v>
      </c>
      <c r="K81" s="462">
        <f>K80-K33</f>
        <v>32801</v>
      </c>
      <c r="L81" s="462">
        <f>L80-L33</f>
        <v>-29834.620000001043</v>
      </c>
      <c r="M81" s="462">
        <f>M80-M33</f>
        <v>0</v>
      </c>
      <c r="N81" s="462">
        <f t="shared" si="7"/>
        <v>-91</v>
      </c>
      <c r="O81" s="463" t="e">
        <f t="shared" si="4"/>
        <v>#DIV/0!</v>
      </c>
    </row>
    <row r="82" spans="1:15" s="450" customFormat="1" ht="15.75" thickBot="1">
      <c r="A82" s="454" t="s">
        <v>132</v>
      </c>
      <c r="B82" s="458"/>
      <c r="C82" s="438"/>
      <c r="D82" s="437">
        <f>D81+E81</f>
        <v>462561.41000000015</v>
      </c>
      <c r="E82" s="438"/>
      <c r="F82" s="438"/>
      <c r="G82" s="438"/>
      <c r="H82" s="437">
        <f>H81+I81</f>
        <v>413239.2000000011</v>
      </c>
      <c r="I82" s="438"/>
      <c r="J82" s="438"/>
      <c r="K82" s="438"/>
      <c r="L82" s="437">
        <f>L81+M81</f>
        <v>-29834.620000001043</v>
      </c>
      <c r="M82" s="438"/>
      <c r="N82" s="438"/>
      <c r="O82" s="453"/>
    </row>
    <row r="83" spans="2:12" ht="15">
      <c r="B83" s="110"/>
      <c r="D83" s="2"/>
      <c r="H83" s="2"/>
      <c r="L83" s="2"/>
    </row>
    <row r="84" ht="15">
      <c r="B84" s="110"/>
    </row>
    <row r="85" ht="15">
      <c r="A85" s="357" t="s">
        <v>84</v>
      </c>
    </row>
    <row r="86" ht="15.75" thickBot="1"/>
    <row r="87" spans="1:8" ht="15">
      <c r="A87" s="325"/>
      <c r="B87" s="285" t="s">
        <v>10</v>
      </c>
      <c r="C87" s="282" t="s">
        <v>14</v>
      </c>
      <c r="D87" s="284" t="s">
        <v>15</v>
      </c>
      <c r="E87" s="53"/>
      <c r="H87" s="1" t="s">
        <v>157</v>
      </c>
    </row>
    <row r="88" spans="1:8" ht="15">
      <c r="A88" s="329" t="s">
        <v>85</v>
      </c>
      <c r="B88" s="381">
        <v>0</v>
      </c>
      <c r="C88" s="382">
        <v>0</v>
      </c>
      <c r="D88" s="383">
        <v>0</v>
      </c>
      <c r="E88" s="53"/>
      <c r="H88" s="1" t="s">
        <v>158</v>
      </c>
    </row>
    <row r="89" spans="1:8" ht="15">
      <c r="A89" s="380" t="s">
        <v>93</v>
      </c>
      <c r="B89" s="381">
        <v>0</v>
      </c>
      <c r="C89" s="382">
        <v>0</v>
      </c>
      <c r="D89" s="383">
        <v>3708.6</v>
      </c>
      <c r="E89" s="53"/>
      <c r="H89" s="1" t="s">
        <v>131</v>
      </c>
    </row>
    <row r="90" spans="1:8" ht="15">
      <c r="A90" s="360" t="s">
        <v>87</v>
      </c>
      <c r="B90" s="381">
        <v>51306.4</v>
      </c>
      <c r="C90" s="382">
        <v>49155.9</v>
      </c>
      <c r="D90" s="383">
        <v>244388.6</v>
      </c>
      <c r="E90" s="53"/>
      <c r="H90" s="1" t="s">
        <v>159</v>
      </c>
    </row>
    <row r="91" spans="1:8" ht="15.75" thickBot="1">
      <c r="A91" s="332" t="s">
        <v>88</v>
      </c>
      <c r="B91" s="384">
        <v>0</v>
      </c>
      <c r="C91" s="385">
        <v>0</v>
      </c>
      <c r="D91" s="386">
        <v>0</v>
      </c>
      <c r="E91" s="53"/>
      <c r="H9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34">
      <selection activeCell="K40" sqref="K40"/>
    </sheetView>
  </sheetViews>
  <sheetFormatPr defaultColWidth="9.140625" defaultRowHeight="15"/>
  <cols>
    <col min="1" max="1" width="22.421875" style="0" customWidth="1"/>
    <col min="2" max="2" width="13.7109375" style="133" customWidth="1"/>
    <col min="3" max="3" width="14.421875" style="133" customWidth="1"/>
    <col min="4" max="4" width="12.7109375" style="133" customWidth="1"/>
    <col min="5" max="5" width="12.7109375" style="0" customWidth="1"/>
    <col min="6" max="6" width="6.57421875" style="0" customWidth="1"/>
    <col min="7" max="7" width="14.00390625" style="133" customWidth="1"/>
    <col min="8" max="8" width="13.140625" style="133" customWidth="1"/>
    <col min="9" max="9" width="12.7109375" style="0" customWidth="1"/>
    <col min="10" max="10" width="6.57421875" style="0" customWidth="1"/>
    <col min="11" max="11" width="13.57421875" style="133" customWidth="1"/>
    <col min="12" max="12" width="12.7109375" style="133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470" t="s">
        <v>143</v>
      </c>
    </row>
    <row r="2" spans="1:14" ht="16.5" thickBot="1">
      <c r="A2" s="3" t="s">
        <v>0</v>
      </c>
      <c r="B2" s="170" t="s">
        <v>1</v>
      </c>
      <c r="C2" s="170"/>
      <c r="F2" s="3"/>
      <c r="G2" s="170"/>
      <c r="J2" s="3"/>
      <c r="K2" s="170"/>
      <c r="N2" s="3"/>
    </row>
    <row r="3" spans="1:15" ht="15">
      <c r="A3" s="5" t="s">
        <v>2</v>
      </c>
      <c r="B3" s="118" t="s">
        <v>3</v>
      </c>
      <c r="C3" s="119" t="s">
        <v>4</v>
      </c>
      <c r="D3" s="120" t="s">
        <v>5</v>
      </c>
      <c r="E3" s="9"/>
      <c r="F3" s="10" t="s">
        <v>6</v>
      </c>
      <c r="G3" s="121" t="s">
        <v>4</v>
      </c>
      <c r="H3" s="120" t="s">
        <v>7</v>
      </c>
      <c r="I3" s="9"/>
      <c r="J3" s="10" t="s">
        <v>6</v>
      </c>
      <c r="K3" s="122" t="s">
        <v>4</v>
      </c>
      <c r="L3" s="120" t="s">
        <v>8</v>
      </c>
      <c r="M3" s="9"/>
      <c r="N3" s="10" t="s">
        <v>6</v>
      </c>
      <c r="O3" s="412" t="s">
        <v>95</v>
      </c>
    </row>
    <row r="4" spans="1:15" ht="15.75" thickBot="1">
      <c r="A4" s="14"/>
      <c r="B4" s="123" t="s">
        <v>9</v>
      </c>
      <c r="C4" s="124" t="s">
        <v>10</v>
      </c>
      <c r="D4" s="125" t="s">
        <v>11</v>
      </c>
      <c r="E4" s="18" t="s">
        <v>12</v>
      </c>
      <c r="F4" s="19" t="s">
        <v>13</v>
      </c>
      <c r="G4" s="126" t="s">
        <v>14</v>
      </c>
      <c r="H4" s="125" t="s">
        <v>11</v>
      </c>
      <c r="I4" s="18" t="s">
        <v>12</v>
      </c>
      <c r="J4" s="19" t="s">
        <v>13</v>
      </c>
      <c r="K4" s="127" t="s">
        <v>15</v>
      </c>
      <c r="L4" s="125" t="s">
        <v>11</v>
      </c>
      <c r="M4" s="18" t="s">
        <v>12</v>
      </c>
      <c r="N4" s="19" t="s">
        <v>13</v>
      </c>
      <c r="O4" s="413" t="s">
        <v>96</v>
      </c>
    </row>
    <row r="5" spans="1:15" ht="15.75" customHeight="1">
      <c r="A5" s="22" t="s">
        <v>16</v>
      </c>
      <c r="B5" s="181">
        <v>119783</v>
      </c>
      <c r="C5" s="182">
        <v>244783</v>
      </c>
      <c r="D5" s="183">
        <v>119421.56</v>
      </c>
      <c r="E5" s="260"/>
      <c r="F5" s="184">
        <f>ROUND((D5+E5)/(C5/100),1)</f>
        <v>48.8</v>
      </c>
      <c r="G5" s="185">
        <v>259283</v>
      </c>
      <c r="H5" s="183">
        <v>141986.6</v>
      </c>
      <c r="I5" s="260"/>
      <c r="J5" s="184">
        <f>ROUND((H5+I5)/(G5/100),1)</f>
        <v>54.8</v>
      </c>
      <c r="K5" s="186">
        <v>246681</v>
      </c>
      <c r="L5" s="183">
        <v>251347.97</v>
      </c>
      <c r="M5" s="260"/>
      <c r="N5" s="184">
        <f>ROUND((L5+M5)/(K5/100),1)</f>
        <v>101.9</v>
      </c>
      <c r="O5" s="23">
        <f aca="true" t="shared" si="0" ref="O5:O33">ROUND((L5+M5)/(B5/100),1)</f>
        <v>209.8</v>
      </c>
    </row>
    <row r="6" spans="1:15" ht="15.75" customHeight="1">
      <c r="A6" s="29" t="s">
        <v>17</v>
      </c>
      <c r="B6" s="187">
        <v>27000</v>
      </c>
      <c r="C6" s="188">
        <v>27000</v>
      </c>
      <c r="D6" s="189">
        <v>17208</v>
      </c>
      <c r="E6" s="261"/>
      <c r="F6" s="190">
        <f aca="true" t="shared" si="1" ref="F6:F33">ROUND((D6+E6)/(C6/100),1)</f>
        <v>63.7</v>
      </c>
      <c r="G6" s="191">
        <v>32500</v>
      </c>
      <c r="H6" s="189">
        <v>24408</v>
      </c>
      <c r="I6" s="261"/>
      <c r="J6" s="190">
        <f aca="true" t="shared" si="2" ref="J6:J33">ROUND((H6+I6)/(G6/100),1)</f>
        <v>75.1</v>
      </c>
      <c r="K6" s="192">
        <v>32500</v>
      </c>
      <c r="L6" s="189">
        <v>31608</v>
      </c>
      <c r="M6" s="261"/>
      <c r="N6" s="190">
        <f aca="true" t="shared" si="3" ref="N6:N33">ROUND((L6+M6)/(K6/100),1)</f>
        <v>97.3</v>
      </c>
      <c r="O6" s="30">
        <f t="shared" si="0"/>
        <v>117.1</v>
      </c>
    </row>
    <row r="7" spans="1:15" ht="15.75" customHeight="1">
      <c r="A7" s="29" t="s">
        <v>18</v>
      </c>
      <c r="B7" s="187">
        <v>130000</v>
      </c>
      <c r="C7" s="188">
        <v>130000</v>
      </c>
      <c r="D7" s="189">
        <v>55200</v>
      </c>
      <c r="E7" s="261"/>
      <c r="F7" s="190">
        <f t="shared" si="1"/>
        <v>42.5</v>
      </c>
      <c r="G7" s="191">
        <v>98000</v>
      </c>
      <c r="H7" s="189">
        <v>70413.42</v>
      </c>
      <c r="I7" s="261"/>
      <c r="J7" s="190">
        <f t="shared" si="2"/>
        <v>71.9</v>
      </c>
      <c r="K7" s="192">
        <v>130000</v>
      </c>
      <c r="L7" s="189">
        <v>97413.42</v>
      </c>
      <c r="M7" s="261"/>
      <c r="N7" s="190">
        <f t="shared" si="3"/>
        <v>74.9</v>
      </c>
      <c r="O7" s="30">
        <f t="shared" si="0"/>
        <v>74.9</v>
      </c>
    </row>
    <row r="8" spans="1:15" ht="15.75" customHeight="1">
      <c r="A8" s="29" t="s">
        <v>19</v>
      </c>
      <c r="B8" s="187">
        <v>7000</v>
      </c>
      <c r="C8" s="188">
        <v>7000</v>
      </c>
      <c r="D8" s="189">
        <v>3006</v>
      </c>
      <c r="E8" s="261"/>
      <c r="F8" s="190">
        <f t="shared" si="1"/>
        <v>42.9</v>
      </c>
      <c r="G8" s="191">
        <v>7000</v>
      </c>
      <c r="H8" s="189">
        <v>3966</v>
      </c>
      <c r="I8" s="261"/>
      <c r="J8" s="190">
        <f t="shared" si="2"/>
        <v>56.7</v>
      </c>
      <c r="K8" s="192">
        <v>7000</v>
      </c>
      <c r="L8" s="189">
        <v>6180.66</v>
      </c>
      <c r="M8" s="261"/>
      <c r="N8" s="190">
        <f t="shared" si="3"/>
        <v>88.3</v>
      </c>
      <c r="O8" s="30">
        <f t="shared" si="0"/>
        <v>88.3</v>
      </c>
    </row>
    <row r="9" spans="1:15" ht="15.75" customHeight="1">
      <c r="A9" s="29" t="s">
        <v>20</v>
      </c>
      <c r="B9" s="187"/>
      <c r="C9" s="188"/>
      <c r="D9" s="189"/>
      <c r="E9" s="261"/>
      <c r="F9" s="190" t="e">
        <f t="shared" si="1"/>
        <v>#DIV/0!</v>
      </c>
      <c r="G9" s="191"/>
      <c r="H9" s="189"/>
      <c r="I9" s="261"/>
      <c r="J9" s="190" t="e">
        <f t="shared" si="2"/>
        <v>#DIV/0!</v>
      </c>
      <c r="K9" s="192"/>
      <c r="L9" s="189"/>
      <c r="M9" s="261"/>
      <c r="N9" s="190" t="e">
        <f t="shared" si="3"/>
        <v>#DIV/0!</v>
      </c>
      <c r="O9" s="30" t="e">
        <f t="shared" si="0"/>
        <v>#DIV/0!</v>
      </c>
    </row>
    <row r="10" spans="1:15" ht="15.75" customHeight="1">
      <c r="A10" s="29" t="s">
        <v>21</v>
      </c>
      <c r="B10" s="187"/>
      <c r="C10" s="188"/>
      <c r="D10" s="189"/>
      <c r="E10" s="261"/>
      <c r="F10" s="190" t="e">
        <f t="shared" si="1"/>
        <v>#DIV/0!</v>
      </c>
      <c r="G10" s="191"/>
      <c r="H10" s="189"/>
      <c r="I10" s="261"/>
      <c r="J10" s="190" t="e">
        <f t="shared" si="2"/>
        <v>#DIV/0!</v>
      </c>
      <c r="K10" s="192"/>
      <c r="L10" s="189"/>
      <c r="M10" s="261"/>
      <c r="N10" s="190" t="e">
        <f t="shared" si="3"/>
        <v>#DIV/0!</v>
      </c>
      <c r="O10" s="30" t="e">
        <f t="shared" si="0"/>
        <v>#DIV/0!</v>
      </c>
    </row>
    <row r="11" spans="1:15" ht="15.75" customHeight="1">
      <c r="A11" s="29" t="s">
        <v>22</v>
      </c>
      <c r="B11" s="187"/>
      <c r="C11" s="188"/>
      <c r="D11" s="189"/>
      <c r="E11" s="261"/>
      <c r="F11" s="190" t="e">
        <f t="shared" si="1"/>
        <v>#DIV/0!</v>
      </c>
      <c r="G11" s="191"/>
      <c r="H11" s="189"/>
      <c r="I11" s="261"/>
      <c r="J11" s="190" t="e">
        <f t="shared" si="2"/>
        <v>#DIV/0!</v>
      </c>
      <c r="K11" s="192"/>
      <c r="L11" s="189"/>
      <c r="M11" s="261"/>
      <c r="N11" s="190" t="e">
        <f t="shared" si="3"/>
        <v>#DIV/0!</v>
      </c>
      <c r="O11" s="30" t="e">
        <f t="shared" si="0"/>
        <v>#DIV/0!</v>
      </c>
    </row>
    <row r="12" spans="1:15" ht="15.75" customHeight="1">
      <c r="A12" s="29" t="s">
        <v>23</v>
      </c>
      <c r="B12" s="187">
        <v>27000</v>
      </c>
      <c r="C12" s="188">
        <v>29000</v>
      </c>
      <c r="D12" s="189">
        <v>17430.95</v>
      </c>
      <c r="E12" s="261"/>
      <c r="F12" s="190">
        <f t="shared" si="1"/>
        <v>60.1</v>
      </c>
      <c r="G12" s="191">
        <v>43000</v>
      </c>
      <c r="H12" s="189">
        <v>30881.95</v>
      </c>
      <c r="I12" s="261"/>
      <c r="J12" s="190">
        <f t="shared" si="2"/>
        <v>71.8</v>
      </c>
      <c r="K12" s="192">
        <v>60500</v>
      </c>
      <c r="L12" s="189">
        <v>60401.95</v>
      </c>
      <c r="M12" s="261"/>
      <c r="N12" s="190">
        <f t="shared" si="3"/>
        <v>99.8</v>
      </c>
      <c r="O12" s="30">
        <f t="shared" si="0"/>
        <v>223.7</v>
      </c>
    </row>
    <row r="13" spans="1:15" ht="15.75" customHeight="1">
      <c r="A13" s="29" t="s">
        <v>24</v>
      </c>
      <c r="B13" s="187">
        <v>500</v>
      </c>
      <c r="C13" s="188">
        <v>500</v>
      </c>
      <c r="D13" s="189">
        <v>0</v>
      </c>
      <c r="E13" s="261"/>
      <c r="F13" s="190">
        <f t="shared" si="1"/>
        <v>0</v>
      </c>
      <c r="G13" s="191">
        <v>500</v>
      </c>
      <c r="H13" s="189">
        <v>0</v>
      </c>
      <c r="I13" s="261"/>
      <c r="J13" s="190">
        <f t="shared" si="2"/>
        <v>0</v>
      </c>
      <c r="K13" s="192">
        <v>0</v>
      </c>
      <c r="L13" s="189">
        <v>0</v>
      </c>
      <c r="M13" s="261"/>
      <c r="N13" s="190" t="e">
        <f t="shared" si="3"/>
        <v>#DIV/0!</v>
      </c>
      <c r="O13" s="30">
        <f t="shared" si="0"/>
        <v>0</v>
      </c>
    </row>
    <row r="14" spans="1:15" ht="15.75" customHeight="1">
      <c r="A14" s="29" t="s">
        <v>25</v>
      </c>
      <c r="B14" s="187">
        <v>500</v>
      </c>
      <c r="C14" s="188">
        <v>500</v>
      </c>
      <c r="D14" s="189">
        <v>71</v>
      </c>
      <c r="E14" s="261"/>
      <c r="F14" s="190">
        <f t="shared" si="1"/>
        <v>14.2</v>
      </c>
      <c r="G14" s="191">
        <v>500</v>
      </c>
      <c r="H14" s="189">
        <v>71</v>
      </c>
      <c r="I14" s="261"/>
      <c r="J14" s="190">
        <f t="shared" si="2"/>
        <v>14.2</v>
      </c>
      <c r="K14" s="192">
        <v>1000</v>
      </c>
      <c r="L14" s="189">
        <v>791</v>
      </c>
      <c r="M14" s="261"/>
      <c r="N14" s="190">
        <f t="shared" si="3"/>
        <v>79.1</v>
      </c>
      <c r="O14" s="30">
        <f t="shared" si="0"/>
        <v>158.2</v>
      </c>
    </row>
    <row r="15" spans="1:15" ht="15.75" customHeight="1">
      <c r="A15" s="29" t="s">
        <v>26</v>
      </c>
      <c r="B15" s="187">
        <v>99000</v>
      </c>
      <c r="C15" s="188">
        <v>99000</v>
      </c>
      <c r="D15" s="189">
        <v>39392</v>
      </c>
      <c r="E15" s="261"/>
      <c r="F15" s="190">
        <f t="shared" si="1"/>
        <v>39.8</v>
      </c>
      <c r="G15" s="191">
        <v>95500</v>
      </c>
      <c r="H15" s="189">
        <v>58128</v>
      </c>
      <c r="I15" s="261"/>
      <c r="J15" s="190">
        <f t="shared" si="2"/>
        <v>60.9</v>
      </c>
      <c r="K15" s="192">
        <v>80800</v>
      </c>
      <c r="L15" s="189">
        <v>80700.34</v>
      </c>
      <c r="M15" s="261"/>
      <c r="N15" s="190">
        <f t="shared" si="3"/>
        <v>99.9</v>
      </c>
      <c r="O15" s="30">
        <f t="shared" si="0"/>
        <v>81.5</v>
      </c>
    </row>
    <row r="16" spans="1:15" ht="15.75" customHeight="1">
      <c r="A16" s="29" t="s">
        <v>27</v>
      </c>
      <c r="B16" s="187">
        <v>1585013</v>
      </c>
      <c r="C16" s="188">
        <v>1595530</v>
      </c>
      <c r="D16" s="189">
        <v>769626.4</v>
      </c>
      <c r="E16" s="261"/>
      <c r="F16" s="190">
        <f t="shared" si="1"/>
        <v>48.2</v>
      </c>
      <c r="G16" s="191">
        <v>1595530</v>
      </c>
      <c r="H16" s="189">
        <v>1151873.4</v>
      </c>
      <c r="I16" s="261"/>
      <c r="J16" s="190">
        <f t="shared" si="2"/>
        <v>72.2</v>
      </c>
      <c r="K16" s="192">
        <v>1581913</v>
      </c>
      <c r="L16" s="189">
        <v>1576955.4</v>
      </c>
      <c r="M16" s="261"/>
      <c r="N16" s="190">
        <f t="shared" si="3"/>
        <v>99.7</v>
      </c>
      <c r="O16" s="30">
        <f t="shared" si="0"/>
        <v>99.5</v>
      </c>
    </row>
    <row r="17" spans="1:15" ht="15.75" customHeight="1">
      <c r="A17" s="29" t="s">
        <v>28</v>
      </c>
      <c r="B17" s="187"/>
      <c r="C17" s="188"/>
      <c r="D17" s="189"/>
      <c r="E17" s="261"/>
      <c r="F17" s="190" t="e">
        <f t="shared" si="1"/>
        <v>#DIV/0!</v>
      </c>
      <c r="G17" s="191"/>
      <c r="H17" s="189"/>
      <c r="I17" s="261"/>
      <c r="J17" s="190" t="e">
        <f t="shared" si="2"/>
        <v>#DIV/0!</v>
      </c>
      <c r="K17" s="192"/>
      <c r="L17" s="189"/>
      <c r="M17" s="261"/>
      <c r="N17" s="190" t="e">
        <f t="shared" si="3"/>
        <v>#DIV/0!</v>
      </c>
      <c r="O17" s="30" t="e">
        <f t="shared" si="0"/>
        <v>#DIV/0!</v>
      </c>
    </row>
    <row r="18" spans="1:15" ht="15.75" customHeight="1">
      <c r="A18" s="29" t="s">
        <v>29</v>
      </c>
      <c r="B18" s="187"/>
      <c r="C18" s="188"/>
      <c r="D18" s="189"/>
      <c r="E18" s="261"/>
      <c r="F18" s="190" t="e">
        <f t="shared" si="1"/>
        <v>#DIV/0!</v>
      </c>
      <c r="G18" s="191"/>
      <c r="H18" s="189"/>
      <c r="I18" s="261"/>
      <c r="J18" s="190" t="e">
        <f t="shared" si="2"/>
        <v>#DIV/0!</v>
      </c>
      <c r="K18" s="192"/>
      <c r="L18" s="189"/>
      <c r="M18" s="261"/>
      <c r="N18" s="190" t="e">
        <f t="shared" si="3"/>
        <v>#DIV/0!</v>
      </c>
      <c r="O18" s="30" t="e">
        <f t="shared" si="0"/>
        <v>#DIV/0!</v>
      </c>
    </row>
    <row r="19" spans="1:15" ht="15.75" customHeight="1">
      <c r="A19" s="29" t="s">
        <v>30</v>
      </c>
      <c r="B19" s="187"/>
      <c r="C19" s="188"/>
      <c r="D19" s="189"/>
      <c r="E19" s="261"/>
      <c r="F19" s="190" t="e">
        <f t="shared" si="1"/>
        <v>#DIV/0!</v>
      </c>
      <c r="G19" s="191"/>
      <c r="H19" s="189"/>
      <c r="I19" s="261"/>
      <c r="J19" s="190" t="e">
        <f t="shared" si="2"/>
        <v>#DIV/0!</v>
      </c>
      <c r="K19" s="192"/>
      <c r="L19" s="189"/>
      <c r="M19" s="261"/>
      <c r="N19" s="190" t="e">
        <f t="shared" si="3"/>
        <v>#DIV/0!</v>
      </c>
      <c r="O19" s="30" t="e">
        <f t="shared" si="0"/>
        <v>#DIV/0!</v>
      </c>
    </row>
    <row r="20" spans="1:15" ht="15.75" customHeight="1">
      <c r="A20" s="29" t="s">
        <v>31</v>
      </c>
      <c r="B20" s="187"/>
      <c r="C20" s="188"/>
      <c r="D20" s="189"/>
      <c r="E20" s="261"/>
      <c r="F20" s="190" t="e">
        <f t="shared" si="1"/>
        <v>#DIV/0!</v>
      </c>
      <c r="G20" s="191"/>
      <c r="H20" s="189"/>
      <c r="I20" s="261"/>
      <c r="J20" s="190" t="e">
        <f t="shared" si="2"/>
        <v>#DIV/0!</v>
      </c>
      <c r="K20" s="192"/>
      <c r="L20" s="189"/>
      <c r="M20" s="261"/>
      <c r="N20" s="190" t="e">
        <f t="shared" si="3"/>
        <v>#DIV/0!</v>
      </c>
      <c r="O20" s="30" t="e">
        <f t="shared" si="0"/>
        <v>#DIV/0!</v>
      </c>
    </row>
    <row r="21" spans="1:15" ht="15.75" customHeight="1">
      <c r="A21" s="29" t="s">
        <v>33</v>
      </c>
      <c r="B21" s="187"/>
      <c r="C21" s="188"/>
      <c r="D21" s="189"/>
      <c r="E21" s="261"/>
      <c r="F21" s="190" t="e">
        <f t="shared" si="1"/>
        <v>#DIV/0!</v>
      </c>
      <c r="G21" s="191"/>
      <c r="H21" s="189"/>
      <c r="I21" s="261"/>
      <c r="J21" s="190" t="e">
        <f t="shared" si="2"/>
        <v>#DIV/0!</v>
      </c>
      <c r="K21" s="192"/>
      <c r="L21" s="189"/>
      <c r="M21" s="261"/>
      <c r="N21" s="190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187"/>
      <c r="C23" s="188"/>
      <c r="D23" s="189"/>
      <c r="E23" s="261"/>
      <c r="F23" s="190" t="e">
        <f t="shared" si="1"/>
        <v>#DIV/0!</v>
      </c>
      <c r="G23" s="191"/>
      <c r="H23" s="189"/>
      <c r="I23" s="261"/>
      <c r="J23" s="190" t="e">
        <f t="shared" si="2"/>
        <v>#DIV/0!</v>
      </c>
      <c r="K23" s="192"/>
      <c r="L23" s="189"/>
      <c r="M23" s="261"/>
      <c r="N23" s="190" t="e">
        <f t="shared" si="3"/>
        <v>#DIV/0!</v>
      </c>
      <c r="O23" s="30" t="e">
        <f t="shared" si="0"/>
        <v>#DIV/0!</v>
      </c>
    </row>
    <row r="24" spans="1:15" ht="15.75" customHeight="1">
      <c r="A24" s="29" t="s">
        <v>35</v>
      </c>
      <c r="B24" s="187">
        <v>5880</v>
      </c>
      <c r="C24" s="188">
        <v>5880</v>
      </c>
      <c r="D24" s="189">
        <v>2940</v>
      </c>
      <c r="E24" s="261"/>
      <c r="F24" s="190">
        <f t="shared" si="1"/>
        <v>50</v>
      </c>
      <c r="G24" s="191">
        <v>5880</v>
      </c>
      <c r="H24" s="189">
        <v>4410</v>
      </c>
      <c r="I24" s="261"/>
      <c r="J24" s="190">
        <f t="shared" si="2"/>
        <v>75</v>
      </c>
      <c r="K24" s="192">
        <v>5880</v>
      </c>
      <c r="L24" s="189">
        <v>5880</v>
      </c>
      <c r="M24" s="261"/>
      <c r="N24" s="190">
        <f t="shared" si="3"/>
        <v>100</v>
      </c>
      <c r="O24" s="30">
        <f t="shared" si="0"/>
        <v>100</v>
      </c>
    </row>
    <row r="25" spans="1:15" ht="15.75" customHeight="1">
      <c r="A25" s="29" t="s">
        <v>36</v>
      </c>
      <c r="B25" s="187"/>
      <c r="C25" s="188"/>
      <c r="D25" s="189"/>
      <c r="E25" s="261"/>
      <c r="F25" s="190" t="e">
        <f t="shared" si="1"/>
        <v>#DIV/0!</v>
      </c>
      <c r="G25" s="191"/>
      <c r="H25" s="189"/>
      <c r="I25" s="261"/>
      <c r="J25" s="190" t="e">
        <f t="shared" si="2"/>
        <v>#DIV/0!</v>
      </c>
      <c r="K25" s="192"/>
      <c r="L25" s="189"/>
      <c r="M25" s="261"/>
      <c r="N25" s="190" t="e">
        <f t="shared" si="3"/>
        <v>#DIV/0!</v>
      </c>
      <c r="O25" s="30" t="e">
        <f t="shared" si="0"/>
        <v>#DIV/0!</v>
      </c>
    </row>
    <row r="26" spans="1:15" ht="15.75" customHeight="1">
      <c r="A26" s="29" t="s">
        <v>37</v>
      </c>
      <c r="B26" s="187"/>
      <c r="C26" s="188"/>
      <c r="D26" s="189"/>
      <c r="E26" s="261"/>
      <c r="F26" s="190" t="e">
        <f t="shared" si="1"/>
        <v>#DIV/0!</v>
      </c>
      <c r="G26" s="191"/>
      <c r="H26" s="189"/>
      <c r="I26" s="261"/>
      <c r="J26" s="190" t="e">
        <f t="shared" si="2"/>
        <v>#DIV/0!</v>
      </c>
      <c r="K26" s="192"/>
      <c r="L26" s="189"/>
      <c r="M26" s="261"/>
      <c r="N26" s="190" t="e">
        <f t="shared" si="3"/>
        <v>#DIV/0!</v>
      </c>
      <c r="O26" s="30" t="e">
        <f t="shared" si="0"/>
        <v>#DIV/0!</v>
      </c>
    </row>
    <row r="27" spans="1:15" ht="15.75" customHeight="1">
      <c r="A27" s="29" t="s">
        <v>38</v>
      </c>
      <c r="B27" s="187"/>
      <c r="C27" s="188"/>
      <c r="D27" s="189"/>
      <c r="E27" s="261"/>
      <c r="F27" s="190" t="e">
        <f t="shared" si="1"/>
        <v>#DIV/0!</v>
      </c>
      <c r="G27" s="191"/>
      <c r="H27" s="189"/>
      <c r="I27" s="261"/>
      <c r="J27" s="190" t="e">
        <f t="shared" si="2"/>
        <v>#DIV/0!</v>
      </c>
      <c r="K27" s="192"/>
      <c r="L27" s="189"/>
      <c r="M27" s="261"/>
      <c r="N27" s="190" t="e">
        <f t="shared" si="3"/>
        <v>#DIV/0!</v>
      </c>
      <c r="O27" s="30" t="e">
        <f t="shared" si="0"/>
        <v>#DIV/0!</v>
      </c>
    </row>
    <row r="28" spans="1:15" ht="15.75" customHeight="1">
      <c r="A28" s="29" t="s">
        <v>39</v>
      </c>
      <c r="B28" s="187"/>
      <c r="C28" s="188"/>
      <c r="D28" s="189"/>
      <c r="E28" s="261"/>
      <c r="F28" s="190" t="e">
        <f t="shared" si="1"/>
        <v>#DIV/0!</v>
      </c>
      <c r="G28" s="191"/>
      <c r="H28" s="189"/>
      <c r="I28" s="261"/>
      <c r="J28" s="190" t="e">
        <f t="shared" si="2"/>
        <v>#DIV/0!</v>
      </c>
      <c r="K28" s="192"/>
      <c r="L28" s="189"/>
      <c r="M28" s="261"/>
      <c r="N28" s="190" t="e">
        <f t="shared" si="3"/>
        <v>#DIV/0!</v>
      </c>
      <c r="O28" s="30" t="e">
        <f t="shared" si="0"/>
        <v>#DIV/0!</v>
      </c>
    </row>
    <row r="29" spans="1:15" ht="15.75" customHeight="1">
      <c r="A29" s="29" t="s">
        <v>40</v>
      </c>
      <c r="B29" s="187"/>
      <c r="C29" s="188"/>
      <c r="D29" s="189"/>
      <c r="E29" s="261"/>
      <c r="F29" s="190" t="e">
        <f t="shared" si="1"/>
        <v>#DIV/0!</v>
      </c>
      <c r="G29" s="191"/>
      <c r="H29" s="189"/>
      <c r="I29" s="261"/>
      <c r="J29" s="190" t="e">
        <f t="shared" si="2"/>
        <v>#DIV/0!</v>
      </c>
      <c r="K29" s="192"/>
      <c r="L29" s="189"/>
      <c r="M29" s="261"/>
      <c r="N29" s="190" t="e">
        <f t="shared" si="3"/>
        <v>#DIV/0!</v>
      </c>
      <c r="O29" s="30" t="e">
        <f t="shared" si="0"/>
        <v>#DIV/0!</v>
      </c>
    </row>
    <row r="30" spans="1:15" ht="15.75" customHeight="1">
      <c r="A30" s="29" t="s">
        <v>41</v>
      </c>
      <c r="B30" s="193"/>
      <c r="C30" s="194"/>
      <c r="D30" s="195"/>
      <c r="E30" s="262"/>
      <c r="F30" s="196" t="e">
        <f>ROUND((D30+E30)/(C30/100),1)</f>
        <v>#DIV/0!</v>
      </c>
      <c r="G30" s="197"/>
      <c r="H30" s="195"/>
      <c r="I30" s="262"/>
      <c r="J30" s="196" t="e">
        <f>ROUND((H30+I30)/(G30/100),1)</f>
        <v>#DIV/0!</v>
      </c>
      <c r="K30" s="198"/>
      <c r="L30" s="195"/>
      <c r="M30" s="262"/>
      <c r="N30" s="196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199">
        <v>6000</v>
      </c>
      <c r="C32" s="200">
        <v>6000</v>
      </c>
      <c r="D32" s="201">
        <v>3820.5</v>
      </c>
      <c r="E32" s="265"/>
      <c r="F32" s="196">
        <f>ROUND((D32+E32)/(C32/100),1)</f>
        <v>63.7</v>
      </c>
      <c r="G32" s="201">
        <v>7500</v>
      </c>
      <c r="H32" s="201">
        <v>5439</v>
      </c>
      <c r="I32" s="265"/>
      <c r="J32" s="196">
        <f>ROUND((H32+I32)/(G32/100),1)</f>
        <v>72.5</v>
      </c>
      <c r="K32" s="201">
        <v>7600</v>
      </c>
      <c r="L32" s="201">
        <v>7597.5</v>
      </c>
      <c r="M32" s="265"/>
      <c r="N32" s="196">
        <f>ROUND((L32+M32)/(K32/100),1)</f>
        <v>100</v>
      </c>
      <c r="O32" s="36">
        <f t="shared" si="0"/>
        <v>126.6</v>
      </c>
    </row>
    <row r="33" spans="1:15" ht="15.75" customHeight="1" thickBot="1">
      <c r="A33" s="47" t="s">
        <v>43</v>
      </c>
      <c r="B33" s="202">
        <f>SUM(B5:B32)</f>
        <v>2007676</v>
      </c>
      <c r="C33" s="203">
        <f>SUM(C5:C32)</f>
        <v>2145193</v>
      </c>
      <c r="D33" s="204">
        <f>SUM(D5:D32)</f>
        <v>1028116.41</v>
      </c>
      <c r="E33" s="205">
        <f>SUM(E5:E30)</f>
        <v>0</v>
      </c>
      <c r="F33" s="206">
        <f t="shared" si="1"/>
        <v>47.9</v>
      </c>
      <c r="G33" s="202">
        <f>SUM(G5:G32)</f>
        <v>2145193</v>
      </c>
      <c r="H33" s="204">
        <f>SUM(H5:H32)</f>
        <v>1491577.3699999999</v>
      </c>
      <c r="I33" s="204">
        <f>SUM(I5:I30)</f>
        <v>0</v>
      </c>
      <c r="J33" s="206">
        <f t="shared" si="2"/>
        <v>69.5</v>
      </c>
      <c r="K33" s="202">
        <f>SUM(K5:K32)</f>
        <v>2153874</v>
      </c>
      <c r="L33" s="204">
        <f>SUM(L5:L32)</f>
        <v>2118876.2399999998</v>
      </c>
      <c r="M33" s="205">
        <v>0</v>
      </c>
      <c r="N33" s="206">
        <f t="shared" si="3"/>
        <v>98.4</v>
      </c>
      <c r="O33" s="108">
        <f t="shared" si="0"/>
        <v>105.5</v>
      </c>
    </row>
    <row r="36" spans="1:2" ht="15.75" thickBot="1">
      <c r="A36" s="54" t="s">
        <v>44</v>
      </c>
      <c r="B36" s="207"/>
    </row>
    <row r="37" spans="1:4" ht="15.75" thickBot="1">
      <c r="A37" s="56"/>
      <c r="B37" s="135" t="s">
        <v>10</v>
      </c>
      <c r="C37" s="136" t="s">
        <v>14</v>
      </c>
      <c r="D37" s="137" t="s">
        <v>15</v>
      </c>
    </row>
    <row r="38" spans="1:4" ht="15">
      <c r="A38" s="60" t="s">
        <v>45</v>
      </c>
      <c r="B38" s="161">
        <v>22540</v>
      </c>
      <c r="C38" s="162">
        <v>21070</v>
      </c>
      <c r="D38" s="163">
        <v>19600</v>
      </c>
    </row>
    <row r="39" spans="1:4" ht="15">
      <c r="A39" s="60" t="s">
        <v>46</v>
      </c>
      <c r="B39" s="164">
        <v>4000</v>
      </c>
      <c r="C39" s="165">
        <v>4000</v>
      </c>
      <c r="D39" s="166">
        <v>4000</v>
      </c>
    </row>
    <row r="40" spans="1:4" ht="15">
      <c r="A40" s="60" t="s">
        <v>47</v>
      </c>
      <c r="B40" s="164">
        <v>30909</v>
      </c>
      <c r="C40" s="165">
        <v>28588</v>
      </c>
      <c r="D40" s="166">
        <v>24146</v>
      </c>
    </row>
    <row r="41" spans="1:4" ht="15">
      <c r="A41" s="60" t="s">
        <v>48</v>
      </c>
      <c r="B41" s="164">
        <v>33123.55</v>
      </c>
      <c r="C41" s="165">
        <v>33123.55</v>
      </c>
      <c r="D41" s="166">
        <v>33123.55</v>
      </c>
    </row>
    <row r="42" spans="1:4" ht="15">
      <c r="A42" s="60" t="s">
        <v>49</v>
      </c>
      <c r="B42" s="164"/>
      <c r="C42" s="165"/>
      <c r="D42" s="166"/>
    </row>
    <row r="43" spans="1:4" ht="15.75" thickBot="1">
      <c r="A43" s="65" t="s">
        <v>50</v>
      </c>
      <c r="B43" s="167">
        <v>41437</v>
      </c>
      <c r="C43" s="168">
        <v>42907</v>
      </c>
      <c r="D43" s="169">
        <v>44377</v>
      </c>
    </row>
    <row r="47" spans="1:14" ht="16.5" thickBot="1">
      <c r="A47" s="3" t="s">
        <v>51</v>
      </c>
      <c r="B47" s="117" t="s">
        <v>1</v>
      </c>
      <c r="C47" s="170"/>
      <c r="F47" s="3"/>
      <c r="G47" s="170"/>
      <c r="J47" s="3"/>
      <c r="K47" s="170"/>
      <c r="L47" s="220"/>
      <c r="N47" s="3"/>
    </row>
    <row r="48" spans="1:15" ht="15">
      <c r="A48" s="5" t="s">
        <v>2</v>
      </c>
      <c r="B48" s="118" t="s">
        <v>3</v>
      </c>
      <c r="C48" s="121" t="s">
        <v>4</v>
      </c>
      <c r="D48" s="138" t="s">
        <v>5</v>
      </c>
      <c r="E48" s="10"/>
      <c r="F48" s="73" t="s">
        <v>6</v>
      </c>
      <c r="G48" s="119" t="s">
        <v>4</v>
      </c>
      <c r="H48" s="120" t="s">
        <v>7</v>
      </c>
      <c r="I48" s="171"/>
      <c r="J48" s="73" t="s">
        <v>6</v>
      </c>
      <c r="K48" s="139" t="s">
        <v>4</v>
      </c>
      <c r="L48" s="120" t="s">
        <v>8</v>
      </c>
      <c r="M48" s="171"/>
      <c r="N48" s="73" t="s">
        <v>6</v>
      </c>
      <c r="O48" s="412" t="s">
        <v>95</v>
      </c>
    </row>
    <row r="49" spans="1:15" ht="15.75" thickBot="1">
      <c r="A49" s="14"/>
      <c r="B49" s="123" t="s">
        <v>9</v>
      </c>
      <c r="C49" s="126" t="s">
        <v>10</v>
      </c>
      <c r="D49" s="140" t="s">
        <v>11</v>
      </c>
      <c r="E49" s="19" t="s">
        <v>12</v>
      </c>
      <c r="F49" s="81" t="s">
        <v>13</v>
      </c>
      <c r="G49" s="124" t="s">
        <v>14</v>
      </c>
      <c r="H49" s="125" t="s">
        <v>11</v>
      </c>
      <c r="I49" s="83" t="s">
        <v>12</v>
      </c>
      <c r="J49" s="81" t="s">
        <v>13</v>
      </c>
      <c r="K49" s="141" t="s">
        <v>15</v>
      </c>
      <c r="L49" s="125" t="s">
        <v>11</v>
      </c>
      <c r="M49" s="83" t="s">
        <v>12</v>
      </c>
      <c r="N49" s="81" t="s">
        <v>13</v>
      </c>
      <c r="O49" s="413" t="s">
        <v>96</v>
      </c>
    </row>
    <row r="50" spans="1:15" ht="15">
      <c r="A50" s="85" t="s">
        <v>52</v>
      </c>
      <c r="B50" s="23"/>
      <c r="C50" s="24">
        <v>129000</v>
      </c>
      <c r="D50" s="86">
        <v>80796</v>
      </c>
      <c r="E50" s="87"/>
      <c r="F50" s="23">
        <f>ROUND((D50+E50)/(C50/100),1)</f>
        <v>62.6</v>
      </c>
      <c r="G50" s="24">
        <v>129000</v>
      </c>
      <c r="H50" s="86">
        <v>97487</v>
      </c>
      <c r="I50" s="87"/>
      <c r="J50" s="23">
        <f>ROUND((H50+I50)/(G50/100),1)</f>
        <v>75.6</v>
      </c>
      <c r="K50" s="89">
        <v>138000</v>
      </c>
      <c r="L50" s="86">
        <v>138580</v>
      </c>
      <c r="M50" s="87"/>
      <c r="N50" s="23">
        <f>ROUND((L50+M50)/(K50/100),1)</f>
        <v>100.4</v>
      </c>
      <c r="O50" s="23" t="e">
        <f aca="true" t="shared" si="4" ref="O50:O81">ROUND((L50+M50)/(B50/100),1)</f>
        <v>#DIV/0!</v>
      </c>
    </row>
    <row r="51" spans="1:15" ht="15">
      <c r="A51" s="90" t="s">
        <v>53</v>
      </c>
      <c r="B51" s="30">
        <v>57000</v>
      </c>
      <c r="C51" s="31">
        <v>55000</v>
      </c>
      <c r="D51" s="91">
        <v>34200</v>
      </c>
      <c r="E51" s="92"/>
      <c r="F51" s="30">
        <f aca="true" t="shared" si="5" ref="F51:F81">ROUND((D51+E51)/(C51/100),1)</f>
        <v>62.2</v>
      </c>
      <c r="G51" s="31">
        <v>55000</v>
      </c>
      <c r="H51" s="91">
        <v>41100</v>
      </c>
      <c r="I51" s="92"/>
      <c r="J51" s="30">
        <f aca="true" t="shared" si="6" ref="J51:J81">ROUND((H51+I51)/(G51/100),1)</f>
        <v>74.7</v>
      </c>
      <c r="K51" s="94">
        <v>61000</v>
      </c>
      <c r="L51" s="91">
        <v>61650</v>
      </c>
      <c r="M51" s="92"/>
      <c r="N51" s="30">
        <f aca="true" t="shared" si="7" ref="N51:N81">ROUND((L51+M51)/(K51/100),1)</f>
        <v>101.1</v>
      </c>
      <c r="O51" s="23">
        <f t="shared" si="4"/>
        <v>108.2</v>
      </c>
    </row>
    <row r="52" spans="1:15" ht="15">
      <c r="A52" s="90" t="s">
        <v>54</v>
      </c>
      <c r="B52" s="30"/>
      <c r="C52" s="31"/>
      <c r="D52" s="91"/>
      <c r="E52" s="92"/>
      <c r="F52" s="30" t="e">
        <f t="shared" si="5"/>
        <v>#DIV/0!</v>
      </c>
      <c r="G52" s="31"/>
      <c r="H52" s="91"/>
      <c r="I52" s="92"/>
      <c r="J52" s="30" t="e">
        <f t="shared" si="6"/>
        <v>#DIV/0!</v>
      </c>
      <c r="K52" s="94"/>
      <c r="L52" s="91"/>
      <c r="M52" s="92"/>
      <c r="N52" s="30" t="e">
        <f t="shared" si="7"/>
        <v>#DIV/0!</v>
      </c>
      <c r="O52" s="23" t="e">
        <f t="shared" si="4"/>
        <v>#DIV/0!</v>
      </c>
    </row>
    <row r="53" spans="1:15" ht="15">
      <c r="A53" s="90" t="s">
        <v>55</v>
      </c>
      <c r="B53" s="30"/>
      <c r="C53" s="31"/>
      <c r="D53" s="91"/>
      <c r="E53" s="92"/>
      <c r="F53" s="30" t="e">
        <f t="shared" si="5"/>
        <v>#DIV/0!</v>
      </c>
      <c r="G53" s="31"/>
      <c r="H53" s="91"/>
      <c r="I53" s="92"/>
      <c r="J53" s="30" t="e">
        <f t="shared" si="6"/>
        <v>#DIV/0!</v>
      </c>
      <c r="K53" s="94"/>
      <c r="L53" s="91"/>
      <c r="M53" s="92"/>
      <c r="N53" s="30" t="e">
        <f t="shared" si="7"/>
        <v>#DIV/0!</v>
      </c>
      <c r="O53" s="23" t="e">
        <f t="shared" si="4"/>
        <v>#DIV/0!</v>
      </c>
    </row>
    <row r="54" spans="1:15" ht="15">
      <c r="A54" s="90" t="s">
        <v>56</v>
      </c>
      <c r="B54" s="30"/>
      <c r="C54" s="31"/>
      <c r="D54" s="91"/>
      <c r="E54" s="92"/>
      <c r="F54" s="30" t="e">
        <f t="shared" si="5"/>
        <v>#DIV/0!</v>
      </c>
      <c r="G54" s="31"/>
      <c r="H54" s="91"/>
      <c r="I54" s="92"/>
      <c r="J54" s="30" t="e">
        <f t="shared" si="6"/>
        <v>#DIV/0!</v>
      </c>
      <c r="K54" s="94"/>
      <c r="L54" s="91"/>
      <c r="M54" s="92"/>
      <c r="N54" s="30" t="e">
        <f t="shared" si="7"/>
        <v>#DIV/0!</v>
      </c>
      <c r="O54" s="23" t="e">
        <f t="shared" si="4"/>
        <v>#DIV/0!</v>
      </c>
    </row>
    <row r="55" spans="1:15" ht="15">
      <c r="A55" s="90" t="s">
        <v>57</v>
      </c>
      <c r="B55" s="30"/>
      <c r="C55" s="31"/>
      <c r="D55" s="91"/>
      <c r="E55" s="92"/>
      <c r="F55" s="30" t="e">
        <f t="shared" si="5"/>
        <v>#DIV/0!</v>
      </c>
      <c r="G55" s="31"/>
      <c r="H55" s="91"/>
      <c r="I55" s="92"/>
      <c r="J55" s="30" t="e">
        <f t="shared" si="6"/>
        <v>#DIV/0!</v>
      </c>
      <c r="K55" s="94"/>
      <c r="L55" s="91"/>
      <c r="M55" s="92"/>
      <c r="N55" s="30" t="e">
        <f t="shared" si="7"/>
        <v>#DIV/0!</v>
      </c>
      <c r="O55" s="23" t="e">
        <f t="shared" si="4"/>
        <v>#DIV/0!</v>
      </c>
    </row>
    <row r="56" spans="1:15" ht="15">
      <c r="A56" s="90" t="s">
        <v>58</v>
      </c>
      <c r="B56" s="30"/>
      <c r="C56" s="31"/>
      <c r="D56" s="91"/>
      <c r="E56" s="92"/>
      <c r="F56" s="30" t="e">
        <f t="shared" si="5"/>
        <v>#DIV/0!</v>
      </c>
      <c r="G56" s="31"/>
      <c r="H56" s="91"/>
      <c r="I56" s="92"/>
      <c r="J56" s="30" t="e">
        <f t="shared" si="6"/>
        <v>#DIV/0!</v>
      </c>
      <c r="K56" s="94"/>
      <c r="L56" s="91"/>
      <c r="M56" s="92"/>
      <c r="N56" s="30" t="e">
        <f t="shared" si="7"/>
        <v>#DIV/0!</v>
      </c>
      <c r="O56" s="23" t="e">
        <f t="shared" si="4"/>
        <v>#DIV/0!</v>
      </c>
    </row>
    <row r="57" spans="1:15" ht="15">
      <c r="A57" s="90" t="s">
        <v>59</v>
      </c>
      <c r="B57" s="30"/>
      <c r="C57" s="31"/>
      <c r="D57" s="91"/>
      <c r="E57" s="92"/>
      <c r="F57" s="30" t="e">
        <f t="shared" si="5"/>
        <v>#DIV/0!</v>
      </c>
      <c r="G57" s="31"/>
      <c r="H57" s="91"/>
      <c r="I57" s="92"/>
      <c r="J57" s="30" t="e">
        <f t="shared" si="6"/>
        <v>#DIV/0!</v>
      </c>
      <c r="K57" s="94"/>
      <c r="L57" s="91"/>
      <c r="M57" s="92"/>
      <c r="N57" s="30" t="e">
        <f t="shared" si="7"/>
        <v>#DIV/0!</v>
      </c>
      <c r="O57" s="23" t="e">
        <f t="shared" si="4"/>
        <v>#DIV/0!</v>
      </c>
    </row>
    <row r="58" spans="1:15" ht="15">
      <c r="A58" s="90" t="s">
        <v>60</v>
      </c>
      <c r="B58" s="30"/>
      <c r="C58" s="31"/>
      <c r="D58" s="91"/>
      <c r="E58" s="92"/>
      <c r="F58" s="30" t="e">
        <f t="shared" si="5"/>
        <v>#DIV/0!</v>
      </c>
      <c r="G58" s="31"/>
      <c r="H58" s="91"/>
      <c r="I58" s="92"/>
      <c r="J58" s="30" t="e">
        <f t="shared" si="6"/>
        <v>#DIV/0!</v>
      </c>
      <c r="K58" s="94"/>
      <c r="L58" s="91"/>
      <c r="M58" s="92"/>
      <c r="N58" s="30" t="e">
        <f t="shared" si="7"/>
        <v>#DIV/0!</v>
      </c>
      <c r="O58" s="23" t="e">
        <f t="shared" si="4"/>
        <v>#DIV/0!</v>
      </c>
    </row>
    <row r="59" spans="1:15" ht="15">
      <c r="A59" s="90" t="s">
        <v>61</v>
      </c>
      <c r="B59" s="30"/>
      <c r="C59" s="31"/>
      <c r="D59" s="91"/>
      <c r="E59" s="92"/>
      <c r="F59" s="30" t="e">
        <f t="shared" si="5"/>
        <v>#DIV/0!</v>
      </c>
      <c r="G59" s="31"/>
      <c r="H59" s="91"/>
      <c r="I59" s="92"/>
      <c r="J59" s="30" t="e">
        <f t="shared" si="6"/>
        <v>#DIV/0!</v>
      </c>
      <c r="K59" s="94"/>
      <c r="L59" s="91"/>
      <c r="M59" s="92"/>
      <c r="N59" s="30" t="e">
        <f t="shared" si="7"/>
        <v>#DIV/0!</v>
      </c>
      <c r="O59" s="23" t="e">
        <f t="shared" si="4"/>
        <v>#DIV/0!</v>
      </c>
    </row>
    <row r="60" spans="1:15" ht="15">
      <c r="A60" s="90" t="s">
        <v>62</v>
      </c>
      <c r="B60" s="30"/>
      <c r="C60" s="31"/>
      <c r="D60" s="91"/>
      <c r="E60" s="92"/>
      <c r="F60" s="30" t="e">
        <f t="shared" si="5"/>
        <v>#DIV/0!</v>
      </c>
      <c r="G60" s="31"/>
      <c r="H60" s="91"/>
      <c r="I60" s="92"/>
      <c r="J60" s="30" t="e">
        <f t="shared" si="6"/>
        <v>#DIV/0!</v>
      </c>
      <c r="K60" s="94"/>
      <c r="L60" s="91"/>
      <c r="M60" s="92"/>
      <c r="N60" s="30" t="e">
        <f t="shared" si="7"/>
        <v>#DIV/0!</v>
      </c>
      <c r="O60" s="23" t="e">
        <f t="shared" si="4"/>
        <v>#DIV/0!</v>
      </c>
    </row>
    <row r="61" spans="1:15" ht="15">
      <c r="A61" s="90" t="s">
        <v>63</v>
      </c>
      <c r="B61" s="30"/>
      <c r="C61" s="31"/>
      <c r="D61" s="91"/>
      <c r="E61" s="92"/>
      <c r="F61" s="30" t="e">
        <f t="shared" si="5"/>
        <v>#DIV/0!</v>
      </c>
      <c r="G61" s="31"/>
      <c r="H61" s="91"/>
      <c r="I61" s="92"/>
      <c r="J61" s="30" t="e">
        <f t="shared" si="6"/>
        <v>#DIV/0!</v>
      </c>
      <c r="K61" s="94"/>
      <c r="L61" s="91"/>
      <c r="M61" s="92"/>
      <c r="N61" s="30" t="e">
        <f t="shared" si="7"/>
        <v>#DIV/0!</v>
      </c>
      <c r="O61" s="23" t="e">
        <f t="shared" si="4"/>
        <v>#DIV/0!</v>
      </c>
    </row>
    <row r="62" spans="1:15" ht="15">
      <c r="A62" s="90" t="s">
        <v>64</v>
      </c>
      <c r="B62" s="30"/>
      <c r="C62" s="31"/>
      <c r="D62" s="91"/>
      <c r="E62" s="92"/>
      <c r="F62" s="30" t="e">
        <f t="shared" si="5"/>
        <v>#DIV/0!</v>
      </c>
      <c r="G62" s="31"/>
      <c r="H62" s="91"/>
      <c r="I62" s="92"/>
      <c r="J62" s="30" t="e">
        <f t="shared" si="6"/>
        <v>#DIV/0!</v>
      </c>
      <c r="K62" s="94"/>
      <c r="L62" s="91"/>
      <c r="M62" s="92"/>
      <c r="N62" s="30" t="e">
        <f t="shared" si="7"/>
        <v>#DIV/0!</v>
      </c>
      <c r="O62" s="23" t="e">
        <f t="shared" si="4"/>
        <v>#DIV/0!</v>
      </c>
    </row>
    <row r="63" spans="1:15" ht="15">
      <c r="A63" s="90" t="s">
        <v>65</v>
      </c>
      <c r="B63" s="30"/>
      <c r="C63" s="31"/>
      <c r="D63" s="91"/>
      <c r="E63" s="92"/>
      <c r="F63" s="30" t="e">
        <f t="shared" si="5"/>
        <v>#DIV/0!</v>
      </c>
      <c r="G63" s="31"/>
      <c r="H63" s="91"/>
      <c r="I63" s="92"/>
      <c r="J63" s="30" t="e">
        <f t="shared" si="6"/>
        <v>#DIV/0!</v>
      </c>
      <c r="K63" s="94"/>
      <c r="L63" s="91"/>
      <c r="M63" s="92"/>
      <c r="N63" s="30" t="e">
        <f t="shared" si="7"/>
        <v>#DIV/0!</v>
      </c>
      <c r="O63" s="23" t="e">
        <f t="shared" si="4"/>
        <v>#DIV/0!</v>
      </c>
    </row>
    <row r="64" spans="1:15" ht="15">
      <c r="A64" s="90" t="s">
        <v>66</v>
      </c>
      <c r="B64" s="30"/>
      <c r="C64" s="31"/>
      <c r="D64" s="91"/>
      <c r="E64" s="92"/>
      <c r="F64" s="30" t="e">
        <f t="shared" si="5"/>
        <v>#DIV/0!</v>
      </c>
      <c r="G64" s="31"/>
      <c r="H64" s="91"/>
      <c r="I64" s="92"/>
      <c r="J64" s="30" t="e">
        <f t="shared" si="6"/>
        <v>#DIV/0!</v>
      </c>
      <c r="K64" s="94"/>
      <c r="L64" s="91"/>
      <c r="M64" s="92"/>
      <c r="N64" s="30" t="e">
        <f t="shared" si="7"/>
        <v>#DIV/0!</v>
      </c>
      <c r="O64" s="23" t="e">
        <f t="shared" si="4"/>
        <v>#DIV/0!</v>
      </c>
    </row>
    <row r="65" spans="1:15" ht="15">
      <c r="A65" s="90" t="s">
        <v>67</v>
      </c>
      <c r="B65" s="30"/>
      <c r="C65" s="31"/>
      <c r="D65" s="91">
        <v>8160</v>
      </c>
      <c r="E65" s="92"/>
      <c r="F65" s="30" t="e">
        <f t="shared" si="5"/>
        <v>#DIV/0!</v>
      </c>
      <c r="G65" s="31"/>
      <c r="H65" s="91">
        <v>8160</v>
      </c>
      <c r="I65" s="92"/>
      <c r="J65" s="30" t="e">
        <f t="shared" si="6"/>
        <v>#DIV/0!</v>
      </c>
      <c r="K65" s="94"/>
      <c r="L65" s="91">
        <v>6000</v>
      </c>
      <c r="M65" s="92"/>
      <c r="N65" s="30" t="e">
        <f t="shared" si="7"/>
        <v>#DIV/0!</v>
      </c>
      <c r="O65" s="23" t="e">
        <f t="shared" si="4"/>
        <v>#DIV/0!</v>
      </c>
    </row>
    <row r="66" spans="1:15" ht="15">
      <c r="A66" s="90" t="s">
        <v>68</v>
      </c>
      <c r="B66" s="30"/>
      <c r="C66" s="31"/>
      <c r="D66" s="91"/>
      <c r="E66" s="92"/>
      <c r="F66" s="30" t="e">
        <f t="shared" si="5"/>
        <v>#DIV/0!</v>
      </c>
      <c r="G66" s="31"/>
      <c r="H66" s="91"/>
      <c r="I66" s="92"/>
      <c r="J66" s="30" t="e">
        <f t="shared" si="6"/>
        <v>#DIV/0!</v>
      </c>
      <c r="K66" s="94"/>
      <c r="L66" s="91"/>
      <c r="M66" s="92"/>
      <c r="N66" s="30" t="e">
        <f t="shared" si="7"/>
        <v>#DIV/0!</v>
      </c>
      <c r="O66" s="23" t="e">
        <f t="shared" si="4"/>
        <v>#DIV/0!</v>
      </c>
    </row>
    <row r="67" spans="1:15" ht="15">
      <c r="A67" s="90" t="s">
        <v>69</v>
      </c>
      <c r="B67" s="30"/>
      <c r="C67" s="31"/>
      <c r="D67" s="91">
        <v>611</v>
      </c>
      <c r="E67" s="92"/>
      <c r="F67" s="30" t="e">
        <f t="shared" si="5"/>
        <v>#DIV/0!</v>
      </c>
      <c r="G67" s="31"/>
      <c r="H67" s="91">
        <v>1036.45</v>
      </c>
      <c r="I67" s="92"/>
      <c r="J67" s="30" t="e">
        <f t="shared" si="6"/>
        <v>#DIV/0!</v>
      </c>
      <c r="K67" s="94"/>
      <c r="L67" s="91">
        <v>1348.26</v>
      </c>
      <c r="M67" s="92"/>
      <c r="N67" s="30" t="e">
        <f t="shared" si="7"/>
        <v>#DIV/0!</v>
      </c>
      <c r="O67" s="23" t="e">
        <f t="shared" si="4"/>
        <v>#DIV/0!</v>
      </c>
    </row>
    <row r="68" spans="1:15" ht="15">
      <c r="A68" s="90" t="s">
        <v>70</v>
      </c>
      <c r="B68" s="30"/>
      <c r="C68" s="31"/>
      <c r="D68" s="91"/>
      <c r="E68" s="92"/>
      <c r="F68" s="30" t="e">
        <f t="shared" si="5"/>
        <v>#DIV/0!</v>
      </c>
      <c r="G68" s="31"/>
      <c r="H68" s="91"/>
      <c r="I68" s="92"/>
      <c r="J68" s="30" t="e">
        <f t="shared" si="6"/>
        <v>#DIV/0!</v>
      </c>
      <c r="K68" s="94"/>
      <c r="L68" s="91"/>
      <c r="M68" s="92"/>
      <c r="N68" s="30" t="e">
        <f t="shared" si="7"/>
        <v>#DIV/0!</v>
      </c>
      <c r="O68" s="23" t="e">
        <f t="shared" si="4"/>
        <v>#DIV/0!</v>
      </c>
    </row>
    <row r="69" spans="1:15" ht="15">
      <c r="A69" s="90" t="s">
        <v>71</v>
      </c>
      <c r="B69" s="30"/>
      <c r="C69" s="31"/>
      <c r="D69" s="91"/>
      <c r="E69" s="92"/>
      <c r="F69" s="30" t="e">
        <f t="shared" si="5"/>
        <v>#DIV/0!</v>
      </c>
      <c r="G69" s="31"/>
      <c r="H69" s="91"/>
      <c r="I69" s="92"/>
      <c r="J69" s="30" t="e">
        <f t="shared" si="6"/>
        <v>#DIV/0!</v>
      </c>
      <c r="K69" s="94"/>
      <c r="L69" s="91"/>
      <c r="M69" s="92"/>
      <c r="N69" s="30" t="e">
        <f t="shared" si="7"/>
        <v>#DIV/0!</v>
      </c>
      <c r="O69" s="23" t="e">
        <f t="shared" si="4"/>
        <v>#DIV/0!</v>
      </c>
    </row>
    <row r="70" spans="1:15" ht="15">
      <c r="A70" s="90" t="s">
        <v>72</v>
      </c>
      <c r="B70" s="30"/>
      <c r="C70" s="31"/>
      <c r="D70" s="91">
        <v>0.27</v>
      </c>
      <c r="E70" s="92"/>
      <c r="F70" s="30" t="e">
        <f t="shared" si="5"/>
        <v>#DIV/0!</v>
      </c>
      <c r="G70" s="31"/>
      <c r="H70" s="91">
        <v>0.27</v>
      </c>
      <c r="I70" s="92"/>
      <c r="J70" s="30" t="e">
        <f t="shared" si="6"/>
        <v>#DIV/0!</v>
      </c>
      <c r="K70" s="94"/>
      <c r="L70" s="91">
        <v>0.27</v>
      </c>
      <c r="M70" s="92"/>
      <c r="N70" s="30" t="e">
        <f t="shared" si="7"/>
        <v>#DIV/0!</v>
      </c>
      <c r="O70" s="23" t="e">
        <f t="shared" si="4"/>
        <v>#DIV/0!</v>
      </c>
    </row>
    <row r="71" spans="1:15" ht="15">
      <c r="A71" s="95" t="s">
        <v>73</v>
      </c>
      <c r="B71" s="227">
        <f>SUM(B50:B70)</f>
        <v>57000</v>
      </c>
      <c r="C71" s="93">
        <f>SUM(C50:C70)</f>
        <v>184000</v>
      </c>
      <c r="D71" s="228">
        <f>SUM(D50:D70)</f>
        <v>123767.27</v>
      </c>
      <c r="E71" s="229">
        <f>SUM(E50:E70)</f>
        <v>0</v>
      </c>
      <c r="F71" s="227">
        <f t="shared" si="5"/>
        <v>67.3</v>
      </c>
      <c r="G71" s="93">
        <f>SUM(G50:G70)</f>
        <v>184000</v>
      </c>
      <c r="H71" s="228">
        <f>SUM(H50:H70)</f>
        <v>147783.72</v>
      </c>
      <c r="I71" s="229">
        <f>SUM(I50:I70)</f>
        <v>0</v>
      </c>
      <c r="J71" s="227">
        <f t="shared" si="6"/>
        <v>80.3</v>
      </c>
      <c r="K71" s="93">
        <f>SUM(K50:K70)</f>
        <v>199000</v>
      </c>
      <c r="L71" s="228">
        <f>SUM(L50:L70)</f>
        <v>207578.53</v>
      </c>
      <c r="M71" s="229">
        <f>SUM(M50:M70)</f>
        <v>0</v>
      </c>
      <c r="N71" s="30">
        <f t="shared" si="7"/>
        <v>104.3</v>
      </c>
      <c r="O71" s="23">
        <f t="shared" si="4"/>
        <v>364.2</v>
      </c>
    </row>
    <row r="72" spans="1:15" ht="15">
      <c r="A72" s="90" t="s">
        <v>74</v>
      </c>
      <c r="B72" s="230"/>
      <c r="C72" s="98"/>
      <c r="D72" s="231"/>
      <c r="E72" s="232"/>
      <c r="F72" s="227" t="e">
        <f t="shared" si="5"/>
        <v>#DIV/0!</v>
      </c>
      <c r="G72" s="98"/>
      <c r="H72" s="231"/>
      <c r="I72" s="232"/>
      <c r="J72" s="227" t="e">
        <f t="shared" si="6"/>
        <v>#DIV/0!</v>
      </c>
      <c r="K72" s="99"/>
      <c r="L72" s="231"/>
      <c r="M72" s="232"/>
      <c r="N72" s="30" t="e">
        <f t="shared" si="7"/>
        <v>#DIV/0!</v>
      </c>
      <c r="O72" s="23" t="e">
        <f t="shared" si="4"/>
        <v>#DIV/0!</v>
      </c>
    </row>
    <row r="73" spans="1:15" ht="15">
      <c r="A73" s="90" t="s">
        <v>75</v>
      </c>
      <c r="B73" s="230">
        <v>365389</v>
      </c>
      <c r="C73" s="98">
        <v>365389</v>
      </c>
      <c r="D73" s="231">
        <v>182694.5</v>
      </c>
      <c r="E73" s="232"/>
      <c r="F73" s="230">
        <f t="shared" si="5"/>
        <v>50</v>
      </c>
      <c r="G73" s="98">
        <v>365389</v>
      </c>
      <c r="H73" s="231">
        <v>274042</v>
      </c>
      <c r="I73" s="232"/>
      <c r="J73" s="230">
        <f t="shared" si="6"/>
        <v>75</v>
      </c>
      <c r="K73" s="99">
        <v>380389</v>
      </c>
      <c r="L73" s="231">
        <v>380389</v>
      </c>
      <c r="M73" s="232"/>
      <c r="N73" s="36">
        <f t="shared" si="7"/>
        <v>100</v>
      </c>
      <c r="O73" s="23">
        <f t="shared" si="4"/>
        <v>104.1</v>
      </c>
    </row>
    <row r="74" spans="1:15" ht="15">
      <c r="A74" s="95" t="s">
        <v>76</v>
      </c>
      <c r="B74" s="233"/>
      <c r="C74" s="104"/>
      <c r="D74" s="234"/>
      <c r="E74" s="235"/>
      <c r="F74" s="230" t="e">
        <f t="shared" si="5"/>
        <v>#DIV/0!</v>
      </c>
      <c r="G74" s="104"/>
      <c r="H74" s="234"/>
      <c r="I74" s="235"/>
      <c r="J74" s="230" t="e">
        <f t="shared" si="6"/>
        <v>#DIV/0!</v>
      </c>
      <c r="K74" s="104"/>
      <c r="L74" s="234"/>
      <c r="M74" s="235"/>
      <c r="N74" s="36" t="e">
        <f t="shared" si="7"/>
        <v>#DIV/0!</v>
      </c>
      <c r="O74" s="23" t="e">
        <f t="shared" si="4"/>
        <v>#DIV/0!</v>
      </c>
    </row>
    <row r="75" spans="1:15" ht="15">
      <c r="A75" s="90" t="s">
        <v>77</v>
      </c>
      <c r="B75" s="227">
        <v>1585287</v>
      </c>
      <c r="C75" s="93">
        <v>1595804</v>
      </c>
      <c r="D75" s="228">
        <v>779468</v>
      </c>
      <c r="E75" s="229"/>
      <c r="F75" s="230">
        <f t="shared" si="5"/>
        <v>48.8</v>
      </c>
      <c r="G75" s="93">
        <v>1595804</v>
      </c>
      <c r="H75" s="228">
        <v>1144850</v>
      </c>
      <c r="I75" s="229"/>
      <c r="J75" s="230">
        <f t="shared" si="6"/>
        <v>71.7</v>
      </c>
      <c r="K75" s="93">
        <v>1574485</v>
      </c>
      <c r="L75" s="228">
        <v>1574485</v>
      </c>
      <c r="M75" s="229"/>
      <c r="N75" s="36">
        <f t="shared" si="7"/>
        <v>100</v>
      </c>
      <c r="O75" s="23">
        <f t="shared" si="4"/>
        <v>99.3</v>
      </c>
    </row>
    <row r="76" spans="1:15" ht="15">
      <c r="A76" s="90" t="s">
        <v>78</v>
      </c>
      <c r="B76" s="227"/>
      <c r="C76" s="93"/>
      <c r="D76" s="228"/>
      <c r="E76" s="229"/>
      <c r="F76" s="227" t="e">
        <f t="shared" si="5"/>
        <v>#DIV/0!</v>
      </c>
      <c r="G76" s="93"/>
      <c r="H76" s="228"/>
      <c r="I76" s="229"/>
      <c r="J76" s="227" t="e">
        <f t="shared" si="6"/>
        <v>#DIV/0!</v>
      </c>
      <c r="K76" s="93"/>
      <c r="L76" s="228"/>
      <c r="M76" s="229"/>
      <c r="N76" s="30" t="e">
        <f t="shared" si="7"/>
        <v>#DIV/0!</v>
      </c>
      <c r="O76" s="23" t="e">
        <f t="shared" si="4"/>
        <v>#DIV/0!</v>
      </c>
    </row>
    <row r="77" spans="1:15" ht="15">
      <c r="A77" s="90" t="s">
        <v>79</v>
      </c>
      <c r="B77" s="227"/>
      <c r="C77" s="93"/>
      <c r="D77" s="228"/>
      <c r="E77" s="229"/>
      <c r="F77" s="230" t="e">
        <f t="shared" si="5"/>
        <v>#DIV/0!</v>
      </c>
      <c r="G77" s="93"/>
      <c r="H77" s="228"/>
      <c r="I77" s="229"/>
      <c r="J77" s="230" t="e">
        <f t="shared" si="6"/>
        <v>#DIV/0!</v>
      </c>
      <c r="K77" s="93"/>
      <c r="L77" s="228"/>
      <c r="M77" s="229"/>
      <c r="N77" s="36" t="e">
        <f t="shared" si="7"/>
        <v>#DIV/0!</v>
      </c>
      <c r="O77" s="23" t="e">
        <f t="shared" si="4"/>
        <v>#DIV/0!</v>
      </c>
    </row>
    <row r="78" spans="1:15" ht="15">
      <c r="A78" s="95" t="s">
        <v>80</v>
      </c>
      <c r="B78" s="227"/>
      <c r="C78" s="93"/>
      <c r="D78" s="228"/>
      <c r="E78" s="229"/>
      <c r="F78" s="230" t="e">
        <f t="shared" si="5"/>
        <v>#DIV/0!</v>
      </c>
      <c r="G78" s="93"/>
      <c r="H78" s="228"/>
      <c r="I78" s="229"/>
      <c r="J78" s="230" t="e">
        <f t="shared" si="6"/>
        <v>#DIV/0!</v>
      </c>
      <c r="K78" s="93"/>
      <c r="L78" s="228"/>
      <c r="M78" s="229"/>
      <c r="N78" s="36" t="e">
        <f t="shared" si="7"/>
        <v>#DIV/0!</v>
      </c>
      <c r="O78" s="23" t="e">
        <f t="shared" si="4"/>
        <v>#DIV/0!</v>
      </c>
    </row>
    <row r="79" spans="1:15" ht="15">
      <c r="A79" s="95" t="s">
        <v>81</v>
      </c>
      <c r="B79" s="227">
        <f>SUM(B73:B78)</f>
        <v>1950676</v>
      </c>
      <c r="C79" s="93">
        <f>SUM(C73:C78)</f>
        <v>1961193</v>
      </c>
      <c r="D79" s="228">
        <f>SUM(D73:D78)</f>
        <v>962162.5</v>
      </c>
      <c r="E79" s="229">
        <f>SUM(E73:E78)</f>
        <v>0</v>
      </c>
      <c r="F79" s="227">
        <f t="shared" si="5"/>
        <v>49.1</v>
      </c>
      <c r="G79" s="93">
        <f>SUM(G73:G78)</f>
        <v>1961193</v>
      </c>
      <c r="H79" s="228">
        <f>SUM(H73:H78)</f>
        <v>1418892</v>
      </c>
      <c r="I79" s="229">
        <f>SUM(I73:I78)</f>
        <v>0</v>
      </c>
      <c r="J79" s="227">
        <f t="shared" si="6"/>
        <v>72.3</v>
      </c>
      <c r="K79" s="93">
        <f>SUM(K73:K78)</f>
        <v>1954874</v>
      </c>
      <c r="L79" s="228">
        <f>SUM(L73:L78)</f>
        <v>1954874</v>
      </c>
      <c r="M79" s="229">
        <f>SUM(M73:M78)</f>
        <v>0</v>
      </c>
      <c r="N79" s="30">
        <f t="shared" si="7"/>
        <v>100</v>
      </c>
      <c r="O79" s="23">
        <f t="shared" si="4"/>
        <v>100.2</v>
      </c>
    </row>
    <row r="80" spans="1:15" ht="15.75" thickBot="1">
      <c r="A80" s="105" t="s">
        <v>82</v>
      </c>
      <c r="B80" s="230">
        <f>B71+B79</f>
        <v>2007676</v>
      </c>
      <c r="C80" s="98">
        <f>C71+C79</f>
        <v>2145193</v>
      </c>
      <c r="D80" s="231">
        <v>1085930.53</v>
      </c>
      <c r="E80" s="232">
        <f>E71+E79</f>
        <v>0</v>
      </c>
      <c r="F80" s="230">
        <f t="shared" si="5"/>
        <v>50.6</v>
      </c>
      <c r="G80" s="98">
        <f>G71+G79</f>
        <v>2145193</v>
      </c>
      <c r="H80" s="231">
        <f>H71+H79</f>
        <v>1566675.72</v>
      </c>
      <c r="I80" s="231">
        <f>I71+I79</f>
        <v>0</v>
      </c>
      <c r="J80" s="230">
        <f t="shared" si="6"/>
        <v>73</v>
      </c>
      <c r="K80" s="98">
        <f>K71+K79</f>
        <v>2153874</v>
      </c>
      <c r="L80" s="231">
        <f>L71+L79</f>
        <v>2162452.53</v>
      </c>
      <c r="M80" s="232">
        <f>M71+M79</f>
        <v>0</v>
      </c>
      <c r="N80" s="36">
        <f t="shared" si="7"/>
        <v>100.4</v>
      </c>
      <c r="O80" s="414">
        <f t="shared" si="4"/>
        <v>107.7</v>
      </c>
    </row>
    <row r="81" spans="1:15" ht="15.75" thickBot="1">
      <c r="A81" s="107" t="s">
        <v>83</v>
      </c>
      <c r="B81" s="108">
        <f>B80-B33</f>
        <v>0</v>
      </c>
      <c r="C81" s="108">
        <f>C80-C33</f>
        <v>0</v>
      </c>
      <c r="D81" s="108">
        <f>D80-D33</f>
        <v>57814.119999999995</v>
      </c>
      <c r="E81" s="108">
        <f>E80-E33</f>
        <v>0</v>
      </c>
      <c r="F81" s="108" t="e">
        <f t="shared" si="5"/>
        <v>#DIV/0!</v>
      </c>
      <c r="G81" s="108">
        <f>G80-G33</f>
        <v>0</v>
      </c>
      <c r="H81" s="108">
        <f>H80-H33</f>
        <v>75098.3500000001</v>
      </c>
      <c r="I81" s="108">
        <f>I80-I33</f>
        <v>0</v>
      </c>
      <c r="J81" s="108" t="e">
        <f t="shared" si="6"/>
        <v>#DIV/0!</v>
      </c>
      <c r="K81" s="108">
        <f>K80-K33</f>
        <v>0</v>
      </c>
      <c r="L81" s="108">
        <f>L80-L33</f>
        <v>43576.29000000004</v>
      </c>
      <c r="M81" s="108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s="450" customFormat="1" ht="15.75" thickBot="1">
      <c r="A82" s="454" t="s">
        <v>132</v>
      </c>
      <c r="B82" s="464"/>
      <c r="C82" s="451"/>
      <c r="D82" s="457">
        <f>D81+E81</f>
        <v>57814.119999999995</v>
      </c>
      <c r="E82" s="456"/>
      <c r="F82" s="456"/>
      <c r="G82" s="456"/>
      <c r="H82" s="457">
        <f>H81+I81</f>
        <v>75098.3500000001</v>
      </c>
      <c r="I82" s="456"/>
      <c r="J82" s="456"/>
      <c r="K82" s="456"/>
      <c r="L82" s="457">
        <f>L81+M81</f>
        <v>43576.29000000004</v>
      </c>
      <c r="M82" s="456"/>
      <c r="N82" s="438"/>
      <c r="O82" s="453"/>
    </row>
    <row r="83" ht="15">
      <c r="L83" s="220"/>
    </row>
    <row r="84" ht="15">
      <c r="L84" s="220"/>
    </row>
    <row r="85" spans="1:12" ht="15">
      <c r="A85" s="111" t="s">
        <v>84</v>
      </c>
      <c r="B85" s="116"/>
      <c r="L85" s="220"/>
    </row>
    <row r="86" spans="2:12" ht="15.75" thickBot="1">
      <c r="B86" s="116"/>
      <c r="L86" s="220"/>
    </row>
    <row r="87" spans="1:12" ht="15">
      <c r="A87" s="56"/>
      <c r="B87" s="148" t="s">
        <v>10</v>
      </c>
      <c r="C87" s="120" t="s">
        <v>14</v>
      </c>
      <c r="D87" s="149" t="s">
        <v>15</v>
      </c>
      <c r="E87" s="53"/>
      <c r="H87" s="432" t="s">
        <v>123</v>
      </c>
      <c r="L87" s="220"/>
    </row>
    <row r="88" spans="1:12" ht="15">
      <c r="A88" s="60" t="s">
        <v>85</v>
      </c>
      <c r="B88" s="113">
        <v>114780</v>
      </c>
      <c r="C88" s="91">
        <v>52252</v>
      </c>
      <c r="D88" s="129">
        <v>64155</v>
      </c>
      <c r="E88" s="53"/>
      <c r="H88" s="432" t="s">
        <v>124</v>
      </c>
      <c r="L88" s="220"/>
    </row>
    <row r="89" spans="1:12" ht="15">
      <c r="A89" s="114" t="s">
        <v>86</v>
      </c>
      <c r="B89" s="113">
        <v>0</v>
      </c>
      <c r="C89" s="91">
        <v>0</v>
      </c>
      <c r="D89" s="129">
        <v>0</v>
      </c>
      <c r="E89" s="53"/>
      <c r="H89" s="432"/>
      <c r="L89" s="220"/>
    </row>
    <row r="90" spans="1:12" ht="15">
      <c r="A90" s="114" t="s">
        <v>87</v>
      </c>
      <c r="B90" s="113">
        <v>17601</v>
      </c>
      <c r="C90" s="91">
        <v>25483</v>
      </c>
      <c r="D90" s="129">
        <v>28136.12</v>
      </c>
      <c r="E90" s="53"/>
      <c r="H90" s="432"/>
      <c r="L90" s="220"/>
    </row>
    <row r="91" spans="1:12" ht="15.75" thickBot="1">
      <c r="A91" s="65" t="s">
        <v>88</v>
      </c>
      <c r="B91" s="115">
        <v>0</v>
      </c>
      <c r="C91" s="178">
        <v>0</v>
      </c>
      <c r="D91" s="179">
        <v>0</v>
      </c>
      <c r="E91" s="53"/>
      <c r="H91" s="432"/>
      <c r="L91" s="220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22.421875" style="0" customWidth="1"/>
    <col min="2" max="2" width="16.140625" style="0" customWidth="1"/>
    <col min="3" max="3" width="13.8515625" style="0" customWidth="1"/>
    <col min="4" max="5" width="12.7109375" style="0" customWidth="1"/>
    <col min="6" max="6" width="6.57421875" style="0" customWidth="1"/>
    <col min="7" max="7" width="14.00390625" style="0" customWidth="1"/>
    <col min="8" max="9" width="12.7109375" style="0" customWidth="1"/>
    <col min="10" max="10" width="6.57421875" style="0" customWidth="1"/>
    <col min="11" max="11" width="14.00390625" style="0" customWidth="1"/>
    <col min="12" max="13" width="12.71093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471" t="s">
        <v>144</v>
      </c>
    </row>
    <row r="2" spans="1:14" ht="16.5" thickBot="1">
      <c r="A2" s="3" t="s">
        <v>0</v>
      </c>
      <c r="B2" s="3" t="s">
        <v>1</v>
      </c>
      <c r="C2" s="3"/>
      <c r="F2" s="3"/>
      <c r="G2" s="3"/>
      <c r="J2" s="3"/>
      <c r="K2" s="3"/>
      <c r="N2" s="3"/>
    </row>
    <row r="3" spans="1:15" ht="15">
      <c r="A3" s="5" t="s">
        <v>2</v>
      </c>
      <c r="B3" s="69" t="s">
        <v>3</v>
      </c>
      <c r="C3" s="74" t="s">
        <v>4</v>
      </c>
      <c r="D3" s="75" t="s">
        <v>5</v>
      </c>
      <c r="E3" s="9"/>
      <c r="F3" s="10" t="s">
        <v>6</v>
      </c>
      <c r="G3" s="70" t="s">
        <v>4</v>
      </c>
      <c r="H3" s="75" t="s">
        <v>7</v>
      </c>
      <c r="I3" s="9"/>
      <c r="J3" s="10" t="s">
        <v>6</v>
      </c>
      <c r="K3" s="154" t="s">
        <v>4</v>
      </c>
      <c r="L3" s="75" t="s">
        <v>8</v>
      </c>
      <c r="M3" s="9"/>
      <c r="N3" s="10" t="s">
        <v>6</v>
      </c>
      <c r="O3" s="412" t="s">
        <v>95</v>
      </c>
    </row>
    <row r="4" spans="1:15" ht="15.75" thickBot="1">
      <c r="A4" s="14"/>
      <c r="B4" s="78" t="s">
        <v>9</v>
      </c>
      <c r="C4" s="82" t="s">
        <v>10</v>
      </c>
      <c r="D4" s="18" t="s">
        <v>11</v>
      </c>
      <c r="E4" s="18" t="s">
        <v>12</v>
      </c>
      <c r="F4" s="19" t="s">
        <v>13</v>
      </c>
      <c r="G4" s="79" t="s">
        <v>14</v>
      </c>
      <c r="H4" s="18" t="s">
        <v>11</v>
      </c>
      <c r="I4" s="18" t="s">
        <v>12</v>
      </c>
      <c r="J4" s="19" t="s">
        <v>13</v>
      </c>
      <c r="K4" s="156" t="s">
        <v>15</v>
      </c>
      <c r="L4" s="18" t="s">
        <v>11</v>
      </c>
      <c r="M4" s="18" t="s">
        <v>12</v>
      </c>
      <c r="N4" s="19" t="s">
        <v>13</v>
      </c>
      <c r="O4" s="413" t="s">
        <v>96</v>
      </c>
    </row>
    <row r="5" spans="1:15" ht="15.75" customHeight="1">
      <c r="A5" s="22" t="s">
        <v>16</v>
      </c>
      <c r="B5" s="23">
        <v>59872</v>
      </c>
      <c r="C5" s="96">
        <v>238357.07</v>
      </c>
      <c r="D5" s="25">
        <v>141458.51</v>
      </c>
      <c r="E5" s="25"/>
      <c r="F5" s="128">
        <f>ROUND((D5+E5)/(C5/100),1)</f>
        <v>59.3</v>
      </c>
      <c r="G5" s="27">
        <v>238357.07</v>
      </c>
      <c r="H5" s="25">
        <v>186996.21</v>
      </c>
      <c r="I5" s="25"/>
      <c r="J5" s="128">
        <f>ROUND((H5+I5)/(G5/100),1)</f>
        <v>78.5</v>
      </c>
      <c r="K5" s="28">
        <v>309987</v>
      </c>
      <c r="L5" s="25">
        <v>314280.82</v>
      </c>
      <c r="M5" s="25"/>
      <c r="N5" s="128">
        <f>ROUND((L5+M5)/(K5/100),1)</f>
        <v>101.4</v>
      </c>
      <c r="O5" s="23">
        <f aca="true" t="shared" si="0" ref="O5:O33">ROUND((L5+M5)/(B5/100),1)</f>
        <v>524.9</v>
      </c>
    </row>
    <row r="6" spans="1:15" ht="15.75" customHeight="1">
      <c r="A6" s="29" t="s">
        <v>17</v>
      </c>
      <c r="B6" s="30">
        <v>60000</v>
      </c>
      <c r="C6" s="31">
        <v>80000</v>
      </c>
      <c r="D6" s="32">
        <v>76618.3</v>
      </c>
      <c r="E6" s="32"/>
      <c r="F6" s="129">
        <f aca="true" t="shared" si="1" ref="F6:F33">ROUND((D6+E6)/(C6/100),1)</f>
        <v>95.8</v>
      </c>
      <c r="G6" s="34">
        <v>150000</v>
      </c>
      <c r="H6" s="32">
        <v>99118.3</v>
      </c>
      <c r="I6" s="32"/>
      <c r="J6" s="129">
        <f aca="true" t="shared" si="2" ref="J6:J33">ROUND((H6+I6)/(G6/100),1)</f>
        <v>66.1</v>
      </c>
      <c r="K6" s="35">
        <v>121700</v>
      </c>
      <c r="L6" s="32">
        <v>121618.3</v>
      </c>
      <c r="M6" s="32"/>
      <c r="N6" s="129">
        <f aca="true" t="shared" si="3" ref="N6:N33">ROUND((L6+M6)/(K6/100),1)</f>
        <v>99.9</v>
      </c>
      <c r="O6" s="30">
        <f t="shared" si="0"/>
        <v>202.7</v>
      </c>
    </row>
    <row r="7" spans="1:15" ht="15.75" customHeight="1">
      <c r="A7" s="29" t="s">
        <v>18</v>
      </c>
      <c r="B7" s="30"/>
      <c r="C7" s="31"/>
      <c r="D7" s="32"/>
      <c r="E7" s="32"/>
      <c r="F7" s="129" t="e">
        <f t="shared" si="1"/>
        <v>#DIV/0!</v>
      </c>
      <c r="G7" s="34"/>
      <c r="H7" s="32"/>
      <c r="I7" s="32"/>
      <c r="J7" s="129" t="e">
        <f t="shared" si="2"/>
        <v>#DIV/0!</v>
      </c>
      <c r="K7" s="35"/>
      <c r="L7" s="32"/>
      <c r="M7" s="32"/>
      <c r="N7" s="129" t="e">
        <f t="shared" si="3"/>
        <v>#DIV/0!</v>
      </c>
      <c r="O7" s="30" t="e">
        <f t="shared" si="0"/>
        <v>#DIV/0!</v>
      </c>
    </row>
    <row r="8" spans="1:15" ht="15.75" customHeight="1">
      <c r="A8" s="29" t="s">
        <v>19</v>
      </c>
      <c r="B8" s="30">
        <v>20000</v>
      </c>
      <c r="C8" s="31">
        <v>20000</v>
      </c>
      <c r="D8" s="32">
        <v>12057.2</v>
      </c>
      <c r="E8" s="32"/>
      <c r="F8" s="129">
        <f t="shared" si="1"/>
        <v>60.3</v>
      </c>
      <c r="G8" s="34">
        <v>30000</v>
      </c>
      <c r="H8" s="32">
        <v>16857.2</v>
      </c>
      <c r="I8" s="32"/>
      <c r="J8" s="129">
        <f t="shared" si="2"/>
        <v>56.2</v>
      </c>
      <c r="K8" s="35">
        <v>21700</v>
      </c>
      <c r="L8" s="32">
        <v>21657.2</v>
      </c>
      <c r="M8" s="32"/>
      <c r="N8" s="129">
        <f t="shared" si="3"/>
        <v>99.8</v>
      </c>
      <c r="O8" s="30">
        <f t="shared" si="0"/>
        <v>108.3</v>
      </c>
    </row>
    <row r="9" spans="1:15" ht="15.75" customHeight="1">
      <c r="A9" s="29" t="s">
        <v>20</v>
      </c>
      <c r="B9" s="30"/>
      <c r="C9" s="31"/>
      <c r="D9" s="32"/>
      <c r="E9" s="32"/>
      <c r="F9" s="129" t="e">
        <f t="shared" si="1"/>
        <v>#DIV/0!</v>
      </c>
      <c r="G9" s="34"/>
      <c r="H9" s="32"/>
      <c r="I9" s="32"/>
      <c r="J9" s="129" t="e">
        <f t="shared" si="2"/>
        <v>#DIV/0!</v>
      </c>
      <c r="K9" s="35"/>
      <c r="L9" s="32"/>
      <c r="M9" s="32"/>
      <c r="N9" s="129" t="e">
        <f t="shared" si="3"/>
        <v>#DIV/0!</v>
      </c>
      <c r="O9" s="30" t="e">
        <f t="shared" si="0"/>
        <v>#DIV/0!</v>
      </c>
    </row>
    <row r="10" spans="1:15" ht="15.75" customHeight="1">
      <c r="A10" s="29" t="s">
        <v>21</v>
      </c>
      <c r="B10" s="30"/>
      <c r="C10" s="31"/>
      <c r="D10" s="32"/>
      <c r="E10" s="32"/>
      <c r="F10" s="129" t="e">
        <f t="shared" si="1"/>
        <v>#DIV/0!</v>
      </c>
      <c r="G10" s="34"/>
      <c r="H10" s="32"/>
      <c r="I10" s="32"/>
      <c r="J10" s="129" t="e">
        <f t="shared" si="2"/>
        <v>#DIV/0!</v>
      </c>
      <c r="K10" s="35"/>
      <c r="L10" s="32"/>
      <c r="M10" s="32"/>
      <c r="N10" s="129" t="e">
        <f t="shared" si="3"/>
        <v>#DIV/0!</v>
      </c>
      <c r="O10" s="30" t="e">
        <f t="shared" si="0"/>
        <v>#DIV/0!</v>
      </c>
    </row>
    <row r="11" spans="1:15" ht="15.75" customHeight="1">
      <c r="A11" s="29" t="s">
        <v>22</v>
      </c>
      <c r="B11" s="30"/>
      <c r="C11" s="31"/>
      <c r="D11" s="32"/>
      <c r="E11" s="32"/>
      <c r="F11" s="129" t="e">
        <f t="shared" si="1"/>
        <v>#DIV/0!</v>
      </c>
      <c r="G11" s="34"/>
      <c r="H11" s="32"/>
      <c r="I11" s="32"/>
      <c r="J11" s="129" t="e">
        <f t="shared" si="2"/>
        <v>#DIV/0!</v>
      </c>
      <c r="K11" s="35"/>
      <c r="L11" s="32"/>
      <c r="M11" s="32"/>
      <c r="N11" s="129" t="e">
        <f t="shared" si="3"/>
        <v>#DIV/0!</v>
      </c>
      <c r="O11" s="30" t="e">
        <f t="shared" si="0"/>
        <v>#DIV/0!</v>
      </c>
    </row>
    <row r="12" spans="1:15" ht="15.75" customHeight="1">
      <c r="A12" s="29" t="s">
        <v>23</v>
      </c>
      <c r="B12" s="30">
        <v>70000</v>
      </c>
      <c r="C12" s="31">
        <v>80000</v>
      </c>
      <c r="D12" s="32">
        <v>18244</v>
      </c>
      <c r="E12" s="32"/>
      <c r="F12" s="129">
        <f t="shared" si="1"/>
        <v>22.8</v>
      </c>
      <c r="G12" s="34">
        <v>80000</v>
      </c>
      <c r="H12" s="32">
        <v>43939</v>
      </c>
      <c r="I12" s="32"/>
      <c r="J12" s="129">
        <f t="shared" si="2"/>
        <v>54.9</v>
      </c>
      <c r="K12" s="35">
        <v>71300</v>
      </c>
      <c r="L12" s="32">
        <v>71145.9</v>
      </c>
      <c r="M12" s="32"/>
      <c r="N12" s="129">
        <f t="shared" si="3"/>
        <v>99.8</v>
      </c>
      <c r="O12" s="30">
        <f t="shared" si="0"/>
        <v>101.6</v>
      </c>
    </row>
    <row r="13" spans="1:15" ht="15.75" customHeight="1">
      <c r="A13" s="29" t="s">
        <v>24</v>
      </c>
      <c r="B13" s="30">
        <v>5000</v>
      </c>
      <c r="C13" s="31">
        <v>5000</v>
      </c>
      <c r="D13" s="32">
        <v>2681</v>
      </c>
      <c r="E13" s="32"/>
      <c r="F13" s="129">
        <f t="shared" si="1"/>
        <v>53.6</v>
      </c>
      <c r="G13" s="34">
        <v>5000</v>
      </c>
      <c r="H13" s="32">
        <v>2753</v>
      </c>
      <c r="I13" s="32"/>
      <c r="J13" s="129">
        <f t="shared" si="2"/>
        <v>55.1</v>
      </c>
      <c r="K13" s="35">
        <v>3000</v>
      </c>
      <c r="L13" s="32">
        <v>2985</v>
      </c>
      <c r="M13" s="32"/>
      <c r="N13" s="129">
        <f t="shared" si="3"/>
        <v>99.5</v>
      </c>
      <c r="O13" s="30">
        <f t="shared" si="0"/>
        <v>59.7</v>
      </c>
    </row>
    <row r="14" spans="1:15" ht="15.75" customHeight="1">
      <c r="A14" s="29" t="s">
        <v>25</v>
      </c>
      <c r="B14" s="30"/>
      <c r="C14" s="31"/>
      <c r="D14" s="32"/>
      <c r="E14" s="32"/>
      <c r="F14" s="129" t="e">
        <f t="shared" si="1"/>
        <v>#DIV/0!</v>
      </c>
      <c r="G14" s="34"/>
      <c r="H14" s="32"/>
      <c r="I14" s="32"/>
      <c r="J14" s="129" t="e">
        <f t="shared" si="2"/>
        <v>#DIV/0!</v>
      </c>
      <c r="K14" s="35"/>
      <c r="L14" s="32"/>
      <c r="M14" s="32"/>
      <c r="N14" s="129" t="e">
        <f t="shared" si="3"/>
        <v>#DIV/0!</v>
      </c>
      <c r="O14" s="30" t="e">
        <f t="shared" si="0"/>
        <v>#DIV/0!</v>
      </c>
    </row>
    <row r="15" spans="1:15" ht="15.75" customHeight="1">
      <c r="A15" s="29" t="s">
        <v>26</v>
      </c>
      <c r="B15" s="30">
        <v>110000</v>
      </c>
      <c r="C15" s="31">
        <v>120000</v>
      </c>
      <c r="D15" s="32">
        <v>69383.9</v>
      </c>
      <c r="E15" s="32"/>
      <c r="F15" s="129">
        <f t="shared" si="1"/>
        <v>57.8</v>
      </c>
      <c r="G15" s="34">
        <v>130000</v>
      </c>
      <c r="H15" s="32">
        <v>90071.9</v>
      </c>
      <c r="I15" s="32"/>
      <c r="J15" s="129">
        <f t="shared" si="2"/>
        <v>69.3</v>
      </c>
      <c r="K15" s="35">
        <v>117800</v>
      </c>
      <c r="L15" s="32">
        <v>117690.9</v>
      </c>
      <c r="M15" s="32"/>
      <c r="N15" s="129">
        <f t="shared" si="3"/>
        <v>99.9</v>
      </c>
      <c r="O15" s="30">
        <f t="shared" si="0"/>
        <v>107</v>
      </c>
    </row>
    <row r="16" spans="1:15" ht="15.75" customHeight="1">
      <c r="A16" s="29" t="s">
        <v>27</v>
      </c>
      <c r="B16" s="30">
        <v>1713038</v>
      </c>
      <c r="C16" s="31">
        <v>1724109</v>
      </c>
      <c r="D16" s="32">
        <v>836358</v>
      </c>
      <c r="E16" s="32"/>
      <c r="F16" s="129">
        <f t="shared" si="1"/>
        <v>48.5</v>
      </c>
      <c r="G16" s="34">
        <v>1724109</v>
      </c>
      <c r="H16" s="32">
        <v>1226832.8</v>
      </c>
      <c r="I16" s="32"/>
      <c r="J16" s="129">
        <f t="shared" si="2"/>
        <v>71.2</v>
      </c>
      <c r="K16" s="35">
        <v>1704338</v>
      </c>
      <c r="L16" s="32">
        <v>1704340.8</v>
      </c>
      <c r="M16" s="32"/>
      <c r="N16" s="129">
        <f t="shared" si="3"/>
        <v>100</v>
      </c>
      <c r="O16" s="30">
        <f t="shared" si="0"/>
        <v>99.5</v>
      </c>
    </row>
    <row r="17" spans="1:15" ht="15.75" customHeight="1">
      <c r="A17" s="29" t="s">
        <v>28</v>
      </c>
      <c r="B17" s="30"/>
      <c r="C17" s="31"/>
      <c r="D17" s="32"/>
      <c r="E17" s="32"/>
      <c r="F17" s="129" t="e">
        <f t="shared" si="1"/>
        <v>#DIV/0!</v>
      </c>
      <c r="G17" s="34"/>
      <c r="H17" s="32"/>
      <c r="I17" s="32"/>
      <c r="J17" s="129" t="e">
        <f t="shared" si="2"/>
        <v>#DIV/0!</v>
      </c>
      <c r="K17" s="35"/>
      <c r="L17" s="32"/>
      <c r="M17" s="32"/>
      <c r="N17" s="129" t="e">
        <f t="shared" si="3"/>
        <v>#DIV/0!</v>
      </c>
      <c r="O17" s="30" t="e">
        <f t="shared" si="0"/>
        <v>#DIV/0!</v>
      </c>
    </row>
    <row r="18" spans="1:15" ht="15.75" customHeight="1">
      <c r="A18" s="29" t="s">
        <v>29</v>
      </c>
      <c r="B18" s="30"/>
      <c r="C18" s="31"/>
      <c r="D18" s="32"/>
      <c r="E18" s="32"/>
      <c r="F18" s="129" t="e">
        <f t="shared" si="1"/>
        <v>#DIV/0!</v>
      </c>
      <c r="G18" s="34"/>
      <c r="H18" s="32"/>
      <c r="I18" s="32"/>
      <c r="J18" s="129" t="e">
        <f t="shared" si="2"/>
        <v>#DIV/0!</v>
      </c>
      <c r="K18" s="35"/>
      <c r="L18" s="32"/>
      <c r="M18" s="32"/>
      <c r="N18" s="129" t="e">
        <f t="shared" si="3"/>
        <v>#DIV/0!</v>
      </c>
      <c r="O18" s="30" t="e">
        <f t="shared" si="0"/>
        <v>#DIV/0!</v>
      </c>
    </row>
    <row r="19" spans="1:15" ht="15.75" customHeight="1">
      <c r="A19" s="29" t="s">
        <v>30</v>
      </c>
      <c r="B19" s="30"/>
      <c r="C19" s="31"/>
      <c r="D19" s="32"/>
      <c r="E19" s="32"/>
      <c r="F19" s="129" t="e">
        <f t="shared" si="1"/>
        <v>#DIV/0!</v>
      </c>
      <c r="G19" s="34"/>
      <c r="H19" s="32"/>
      <c r="I19" s="32"/>
      <c r="J19" s="129" t="e">
        <f t="shared" si="2"/>
        <v>#DIV/0!</v>
      </c>
      <c r="K19" s="35"/>
      <c r="L19" s="32"/>
      <c r="M19" s="32"/>
      <c r="N19" s="129" t="e">
        <f t="shared" si="3"/>
        <v>#DIV/0!</v>
      </c>
      <c r="O19" s="30" t="e">
        <f t="shared" si="0"/>
        <v>#DIV/0!</v>
      </c>
    </row>
    <row r="20" spans="1:15" ht="15.75" customHeight="1">
      <c r="A20" s="29" t="s">
        <v>31</v>
      </c>
      <c r="B20" s="30"/>
      <c r="C20" s="31"/>
      <c r="D20" s="32"/>
      <c r="E20" s="32"/>
      <c r="F20" s="129" t="e">
        <f t="shared" si="1"/>
        <v>#DIV/0!</v>
      </c>
      <c r="G20" s="34"/>
      <c r="H20" s="32"/>
      <c r="I20" s="32"/>
      <c r="J20" s="129" t="e">
        <f t="shared" si="2"/>
        <v>#DIV/0!</v>
      </c>
      <c r="K20" s="35"/>
      <c r="L20" s="32"/>
      <c r="M20" s="32"/>
      <c r="N20" s="129" t="e">
        <f t="shared" si="3"/>
        <v>#DIV/0!</v>
      </c>
      <c r="O20" s="30" t="e">
        <f t="shared" si="0"/>
        <v>#DIV/0!</v>
      </c>
    </row>
    <row r="21" spans="1:15" ht="15.75" customHeight="1">
      <c r="A21" s="29" t="s">
        <v>33</v>
      </c>
      <c r="B21" s="30"/>
      <c r="C21" s="31"/>
      <c r="D21" s="32"/>
      <c r="E21" s="32"/>
      <c r="F21" s="129" t="e">
        <f t="shared" si="1"/>
        <v>#DIV/0!</v>
      </c>
      <c r="G21" s="34"/>
      <c r="H21" s="32"/>
      <c r="I21" s="32"/>
      <c r="J21" s="129" t="e">
        <f t="shared" si="2"/>
        <v>#DIV/0!</v>
      </c>
      <c r="K21" s="35"/>
      <c r="L21" s="32"/>
      <c r="M21" s="32"/>
      <c r="N21" s="129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30"/>
      <c r="C23" s="31"/>
      <c r="D23" s="32"/>
      <c r="E23" s="32"/>
      <c r="F23" s="129" t="e">
        <f t="shared" si="1"/>
        <v>#DIV/0!</v>
      </c>
      <c r="G23" s="34"/>
      <c r="H23" s="32"/>
      <c r="I23" s="32"/>
      <c r="J23" s="129" t="e">
        <f t="shared" si="2"/>
        <v>#DIV/0!</v>
      </c>
      <c r="K23" s="35"/>
      <c r="L23" s="32"/>
      <c r="M23" s="32"/>
      <c r="N23" s="129" t="e">
        <f t="shared" si="3"/>
        <v>#DIV/0!</v>
      </c>
      <c r="O23" s="30" t="e">
        <f t="shared" si="0"/>
        <v>#DIV/0!</v>
      </c>
    </row>
    <row r="24" spans="1:15" ht="15.75" customHeight="1">
      <c r="A24" s="29" t="s">
        <v>35</v>
      </c>
      <c r="B24" s="30"/>
      <c r="C24" s="31"/>
      <c r="D24" s="32"/>
      <c r="E24" s="32"/>
      <c r="F24" s="129" t="e">
        <f t="shared" si="1"/>
        <v>#DIV/0!</v>
      </c>
      <c r="G24" s="34"/>
      <c r="H24" s="32"/>
      <c r="I24" s="32"/>
      <c r="J24" s="129" t="e">
        <f t="shared" si="2"/>
        <v>#DIV/0!</v>
      </c>
      <c r="K24" s="35"/>
      <c r="L24" s="32"/>
      <c r="M24" s="32"/>
      <c r="N24" s="129" t="e">
        <f t="shared" si="3"/>
        <v>#DIV/0!</v>
      </c>
      <c r="O24" s="30" t="e">
        <f t="shared" si="0"/>
        <v>#DIV/0!</v>
      </c>
    </row>
    <row r="25" spans="1:15" ht="15.75" customHeight="1">
      <c r="A25" s="29" t="s">
        <v>36</v>
      </c>
      <c r="B25" s="30"/>
      <c r="C25" s="31"/>
      <c r="D25" s="32"/>
      <c r="E25" s="32"/>
      <c r="F25" s="129" t="e">
        <f t="shared" si="1"/>
        <v>#DIV/0!</v>
      </c>
      <c r="G25" s="34"/>
      <c r="H25" s="32"/>
      <c r="I25" s="32"/>
      <c r="J25" s="129" t="e">
        <f t="shared" si="2"/>
        <v>#DIV/0!</v>
      </c>
      <c r="K25" s="35"/>
      <c r="L25" s="32"/>
      <c r="M25" s="32"/>
      <c r="N25" s="129" t="e">
        <f t="shared" si="3"/>
        <v>#DIV/0!</v>
      </c>
      <c r="O25" s="30" t="e">
        <f t="shared" si="0"/>
        <v>#DIV/0!</v>
      </c>
    </row>
    <row r="26" spans="1:15" ht="15.75" customHeight="1">
      <c r="A26" s="29" t="s">
        <v>37</v>
      </c>
      <c r="B26" s="30"/>
      <c r="C26" s="31"/>
      <c r="D26" s="32"/>
      <c r="E26" s="32"/>
      <c r="F26" s="129" t="e">
        <f t="shared" si="1"/>
        <v>#DIV/0!</v>
      </c>
      <c r="G26" s="34"/>
      <c r="H26" s="32"/>
      <c r="I26" s="32"/>
      <c r="J26" s="129" t="e">
        <f t="shared" si="2"/>
        <v>#DIV/0!</v>
      </c>
      <c r="K26" s="35"/>
      <c r="L26" s="32"/>
      <c r="M26" s="32"/>
      <c r="N26" s="129" t="e">
        <f t="shared" si="3"/>
        <v>#DIV/0!</v>
      </c>
      <c r="O26" s="30" t="e">
        <f t="shared" si="0"/>
        <v>#DIV/0!</v>
      </c>
    </row>
    <row r="27" spans="1:15" ht="15.75" customHeight="1">
      <c r="A27" s="29" t="s">
        <v>38</v>
      </c>
      <c r="B27" s="30"/>
      <c r="C27" s="31"/>
      <c r="D27" s="32"/>
      <c r="E27" s="32"/>
      <c r="F27" s="129" t="e">
        <f t="shared" si="1"/>
        <v>#DIV/0!</v>
      </c>
      <c r="G27" s="34"/>
      <c r="H27" s="32"/>
      <c r="I27" s="32"/>
      <c r="J27" s="129" t="e">
        <f t="shared" si="2"/>
        <v>#DIV/0!</v>
      </c>
      <c r="K27" s="35"/>
      <c r="L27" s="32"/>
      <c r="M27" s="32"/>
      <c r="N27" s="129" t="e">
        <f t="shared" si="3"/>
        <v>#DIV/0!</v>
      </c>
      <c r="O27" s="30" t="e">
        <f t="shared" si="0"/>
        <v>#DIV/0!</v>
      </c>
    </row>
    <row r="28" spans="1:15" ht="15.75" customHeight="1">
      <c r="A28" s="29" t="s">
        <v>39</v>
      </c>
      <c r="B28" s="30"/>
      <c r="C28" s="31"/>
      <c r="D28" s="32"/>
      <c r="E28" s="32"/>
      <c r="F28" s="129" t="e">
        <f t="shared" si="1"/>
        <v>#DIV/0!</v>
      </c>
      <c r="G28" s="34"/>
      <c r="H28" s="32"/>
      <c r="I28" s="32"/>
      <c r="J28" s="129" t="e">
        <f t="shared" si="2"/>
        <v>#DIV/0!</v>
      </c>
      <c r="K28" s="35"/>
      <c r="L28" s="32"/>
      <c r="M28" s="32"/>
      <c r="N28" s="129" t="e">
        <f t="shared" si="3"/>
        <v>#DIV/0!</v>
      </c>
      <c r="O28" s="30" t="e">
        <f t="shared" si="0"/>
        <v>#DIV/0!</v>
      </c>
    </row>
    <row r="29" spans="1:15" ht="15.75" customHeight="1">
      <c r="A29" s="29" t="s">
        <v>40</v>
      </c>
      <c r="B29" s="30"/>
      <c r="C29" s="31"/>
      <c r="D29" s="32"/>
      <c r="E29" s="32"/>
      <c r="F29" s="129" t="e">
        <f t="shared" si="1"/>
        <v>#DIV/0!</v>
      </c>
      <c r="G29" s="34"/>
      <c r="H29" s="32"/>
      <c r="I29" s="32"/>
      <c r="J29" s="129" t="e">
        <f t="shared" si="2"/>
        <v>#DIV/0!</v>
      </c>
      <c r="K29" s="35"/>
      <c r="L29" s="32"/>
      <c r="M29" s="32"/>
      <c r="N29" s="129" t="e">
        <f t="shared" si="3"/>
        <v>#DIV/0!</v>
      </c>
      <c r="O29" s="30" t="e">
        <f t="shared" si="0"/>
        <v>#DIV/0!</v>
      </c>
    </row>
    <row r="30" spans="1:15" ht="15.75" customHeight="1">
      <c r="A30" s="29" t="s">
        <v>41</v>
      </c>
      <c r="B30" s="36"/>
      <c r="C30" s="37"/>
      <c r="D30" s="38"/>
      <c r="E30" s="38"/>
      <c r="F30" s="130" t="e">
        <f>ROUND((D30+E30)/(C30/100),1)</f>
        <v>#DIV/0!</v>
      </c>
      <c r="G30" s="40"/>
      <c r="H30" s="38"/>
      <c r="I30" s="38"/>
      <c r="J30" s="130" t="e">
        <f>ROUND((H30+I30)/(G30/100),1)</f>
        <v>#DIV/0!</v>
      </c>
      <c r="K30" s="41"/>
      <c r="L30" s="38"/>
      <c r="M30" s="38"/>
      <c r="N30" s="130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236">
        <v>8000</v>
      </c>
      <c r="C32" s="96">
        <v>8000</v>
      </c>
      <c r="D32" s="38">
        <v>3732</v>
      </c>
      <c r="E32" s="45"/>
      <c r="F32" s="130">
        <f>ROUND((D32+E32)/(C32/100),1)</f>
        <v>46.7</v>
      </c>
      <c r="G32" s="106">
        <v>8000</v>
      </c>
      <c r="H32" s="38">
        <v>5169</v>
      </c>
      <c r="I32" s="45"/>
      <c r="J32" s="130">
        <f>ROUND((H32+I32)/(G32/100),1)</f>
        <v>64.6</v>
      </c>
      <c r="K32" s="106">
        <v>8000</v>
      </c>
      <c r="L32" s="38">
        <v>7045</v>
      </c>
      <c r="M32" s="45"/>
      <c r="N32" s="130">
        <f>ROUND((L32+M32)/(K32/100),1)</f>
        <v>88.1</v>
      </c>
      <c r="O32" s="36">
        <f t="shared" si="0"/>
        <v>88.1</v>
      </c>
    </row>
    <row r="33" spans="1:15" ht="15.75" customHeight="1" thickBot="1">
      <c r="A33" s="47" t="s">
        <v>43</v>
      </c>
      <c r="B33" s="48">
        <f>SUM(B5:B32)</f>
        <v>2045910</v>
      </c>
      <c r="C33" s="49">
        <f>SUM(C5:C32)</f>
        <v>2275466.0700000003</v>
      </c>
      <c r="D33" s="50">
        <f>SUM(D5:D32)</f>
        <v>1160532.9100000001</v>
      </c>
      <c r="E33" s="131">
        <f>SUM(E5:E30)</f>
        <v>0</v>
      </c>
      <c r="F33" s="108">
        <f t="shared" si="1"/>
        <v>51</v>
      </c>
      <c r="G33" s="48">
        <f>SUM(G5:G32)</f>
        <v>2365466.0700000003</v>
      </c>
      <c r="H33" s="50">
        <f>SUM(H5:H32)</f>
        <v>1671737.4100000001</v>
      </c>
      <c r="I33" s="50">
        <f>SUM(I5:I30)</f>
        <v>0</v>
      </c>
      <c r="J33" s="108">
        <f t="shared" si="2"/>
        <v>70.7</v>
      </c>
      <c r="K33" s="48">
        <f>SUM(K5:K32)</f>
        <v>2357825</v>
      </c>
      <c r="L33" s="50">
        <f>SUM(L5:L32)</f>
        <v>2360763.92</v>
      </c>
      <c r="M33" s="131">
        <f>SUM(M5:M30)</f>
        <v>0</v>
      </c>
      <c r="N33" s="108">
        <f t="shared" si="3"/>
        <v>100.1</v>
      </c>
      <c r="O33" s="108">
        <f t="shared" si="0"/>
        <v>115.4</v>
      </c>
    </row>
    <row r="36" spans="1:2" ht="15.75" thickBot="1">
      <c r="A36" s="54" t="s">
        <v>44</v>
      </c>
      <c r="B36" s="54"/>
    </row>
    <row r="37" spans="1:4" ht="15.75" thickBot="1">
      <c r="A37" s="56"/>
      <c r="B37" s="239" t="s">
        <v>10</v>
      </c>
      <c r="C37" s="240" t="s">
        <v>14</v>
      </c>
      <c r="D37" s="241" t="s">
        <v>15</v>
      </c>
    </row>
    <row r="38" spans="1:4" ht="15">
      <c r="A38" s="60" t="s">
        <v>45</v>
      </c>
      <c r="B38" s="28"/>
      <c r="C38" s="86"/>
      <c r="D38" s="128"/>
    </row>
    <row r="39" spans="1:4" ht="15">
      <c r="A39" s="60" t="s">
        <v>46</v>
      </c>
      <c r="B39" s="35">
        <v>20000</v>
      </c>
      <c r="C39" s="91">
        <v>20000</v>
      </c>
      <c r="D39" s="129">
        <v>20000</v>
      </c>
    </row>
    <row r="40" spans="1:4" ht="15">
      <c r="A40" s="60" t="s">
        <v>47</v>
      </c>
      <c r="B40" s="35">
        <v>17106.2</v>
      </c>
      <c r="C40" s="91">
        <v>17314.2</v>
      </c>
      <c r="D40" s="129">
        <v>22102.2</v>
      </c>
    </row>
    <row r="41" spans="1:4" ht="15">
      <c r="A41" s="60" t="s">
        <v>48</v>
      </c>
      <c r="B41" s="35">
        <v>16485.07</v>
      </c>
      <c r="C41" s="91">
        <v>16485.07</v>
      </c>
      <c r="D41" s="129">
        <v>16485.07</v>
      </c>
    </row>
    <row r="42" spans="1:4" ht="15">
      <c r="A42" s="60" t="s">
        <v>49</v>
      </c>
      <c r="B42" s="35">
        <v>2490</v>
      </c>
      <c r="C42" s="91">
        <v>127490</v>
      </c>
      <c r="D42" s="129">
        <v>108477</v>
      </c>
    </row>
    <row r="43" spans="1:4" ht="15.75" thickBot="1">
      <c r="A43" s="65" t="s">
        <v>50</v>
      </c>
      <c r="B43" s="387"/>
      <c r="C43" s="178"/>
      <c r="D43" s="179"/>
    </row>
    <row r="47" spans="1:14" ht="16.5" thickBot="1">
      <c r="A47" s="3" t="s">
        <v>51</v>
      </c>
      <c r="B47" s="3" t="s">
        <v>1</v>
      </c>
      <c r="C47" s="3"/>
      <c r="F47" s="3"/>
      <c r="G47" s="3"/>
      <c r="J47" s="3"/>
      <c r="K47" s="3"/>
      <c r="N47" s="3"/>
    </row>
    <row r="48" spans="1:15" ht="15">
      <c r="A48" s="5" t="s">
        <v>2</v>
      </c>
      <c r="B48" s="69" t="s">
        <v>3</v>
      </c>
      <c r="C48" s="70" t="s">
        <v>4</v>
      </c>
      <c r="D48" s="71" t="s">
        <v>5</v>
      </c>
      <c r="E48" s="72"/>
      <c r="F48" s="73" t="s">
        <v>6</v>
      </c>
      <c r="G48" s="74" t="s">
        <v>4</v>
      </c>
      <c r="H48" s="75" t="s">
        <v>7</v>
      </c>
      <c r="I48" s="76"/>
      <c r="J48" s="73" t="s">
        <v>6</v>
      </c>
      <c r="K48" s="77" t="s">
        <v>4</v>
      </c>
      <c r="L48" s="75" t="s">
        <v>8</v>
      </c>
      <c r="M48" s="76"/>
      <c r="N48" s="73" t="s">
        <v>6</v>
      </c>
      <c r="O48" s="412" t="s">
        <v>95</v>
      </c>
    </row>
    <row r="49" spans="1:15" ht="15.75" thickBot="1">
      <c r="A49" s="14"/>
      <c r="B49" s="78" t="s">
        <v>9</v>
      </c>
      <c r="C49" s="79" t="s">
        <v>10</v>
      </c>
      <c r="D49" s="80" t="s">
        <v>11</v>
      </c>
      <c r="E49" s="19" t="s">
        <v>12</v>
      </c>
      <c r="F49" s="81" t="s">
        <v>13</v>
      </c>
      <c r="G49" s="82" t="s">
        <v>14</v>
      </c>
      <c r="H49" s="18" t="s">
        <v>11</v>
      </c>
      <c r="I49" s="83" t="s">
        <v>12</v>
      </c>
      <c r="J49" s="81" t="s">
        <v>13</v>
      </c>
      <c r="K49" s="84" t="s">
        <v>15</v>
      </c>
      <c r="L49" s="18" t="s">
        <v>11</v>
      </c>
      <c r="M49" s="83" t="s">
        <v>12</v>
      </c>
      <c r="N49" s="81" t="s">
        <v>13</v>
      </c>
      <c r="O49" s="413" t="s">
        <v>96</v>
      </c>
    </row>
    <row r="50" spans="1:15" ht="15">
      <c r="A50" s="85" t="s">
        <v>52</v>
      </c>
      <c r="B50" s="23"/>
      <c r="C50" s="24">
        <v>154000</v>
      </c>
      <c r="D50" s="86">
        <v>102592</v>
      </c>
      <c r="E50" s="142"/>
      <c r="F50" s="23">
        <f>ROUND((D50+E50)/(C50/100),1)</f>
        <v>66.6</v>
      </c>
      <c r="G50" s="24">
        <v>154000</v>
      </c>
      <c r="H50" s="86">
        <v>122621</v>
      </c>
      <c r="I50" s="142"/>
      <c r="J50" s="23">
        <f>ROUND((H50+I50)/(G50/100),1)</f>
        <v>79.6</v>
      </c>
      <c r="K50" s="143">
        <v>172400</v>
      </c>
      <c r="L50" s="86">
        <v>172461</v>
      </c>
      <c r="M50" s="142"/>
      <c r="N50" s="23">
        <f>ROUND((L50+M50)/(K50/100),1)</f>
        <v>100</v>
      </c>
      <c r="O50" s="23" t="e">
        <f aca="true" t="shared" si="4" ref="O50:O81">ROUND((L50+M50)/(B50/100),1)</f>
        <v>#DIV/0!</v>
      </c>
    </row>
    <row r="51" spans="1:15" ht="15">
      <c r="A51" s="90" t="s">
        <v>53</v>
      </c>
      <c r="B51" s="30">
        <v>72000</v>
      </c>
      <c r="C51" s="31">
        <v>72000</v>
      </c>
      <c r="D51" s="91">
        <v>43200</v>
      </c>
      <c r="E51" s="144"/>
      <c r="F51" s="30">
        <f aca="true" t="shared" si="5" ref="F51:F81">ROUND((D51+E51)/(C51/100),1)</f>
        <v>60</v>
      </c>
      <c r="G51" s="31">
        <v>72000</v>
      </c>
      <c r="H51" s="91">
        <v>52200</v>
      </c>
      <c r="I51" s="144"/>
      <c r="J51" s="30">
        <f aca="true" t="shared" si="6" ref="J51:J81">ROUND((H51+I51)/(G51/100),1)</f>
        <v>72.5</v>
      </c>
      <c r="K51" s="145">
        <v>79000</v>
      </c>
      <c r="L51" s="91">
        <v>79200</v>
      </c>
      <c r="M51" s="144"/>
      <c r="N51" s="30">
        <f aca="true" t="shared" si="7" ref="N51:N81">ROUND((L51+M51)/(K51/100),1)</f>
        <v>100.3</v>
      </c>
      <c r="O51" s="23">
        <f t="shared" si="4"/>
        <v>110</v>
      </c>
    </row>
    <row r="52" spans="1:15" ht="15">
      <c r="A52" s="90" t="s">
        <v>54</v>
      </c>
      <c r="B52" s="30"/>
      <c r="C52" s="31"/>
      <c r="D52" s="91"/>
      <c r="E52" s="144"/>
      <c r="F52" s="30" t="e">
        <f t="shared" si="5"/>
        <v>#DIV/0!</v>
      </c>
      <c r="G52" s="31"/>
      <c r="H52" s="91"/>
      <c r="I52" s="144"/>
      <c r="J52" s="30" t="e">
        <f t="shared" si="6"/>
        <v>#DIV/0!</v>
      </c>
      <c r="K52" s="145"/>
      <c r="L52" s="91"/>
      <c r="M52" s="144"/>
      <c r="N52" s="30" t="e">
        <f t="shared" si="7"/>
        <v>#DIV/0!</v>
      </c>
      <c r="O52" s="23" t="e">
        <f t="shared" si="4"/>
        <v>#DIV/0!</v>
      </c>
    </row>
    <row r="53" spans="1:15" ht="15">
      <c r="A53" s="90" t="s">
        <v>55</v>
      </c>
      <c r="B53" s="30"/>
      <c r="C53" s="31"/>
      <c r="D53" s="91"/>
      <c r="E53" s="144"/>
      <c r="F53" s="30" t="e">
        <f t="shared" si="5"/>
        <v>#DIV/0!</v>
      </c>
      <c r="G53" s="31"/>
      <c r="H53" s="91"/>
      <c r="I53" s="144"/>
      <c r="J53" s="30" t="e">
        <f t="shared" si="6"/>
        <v>#DIV/0!</v>
      </c>
      <c r="K53" s="145"/>
      <c r="L53" s="91"/>
      <c r="M53" s="144"/>
      <c r="N53" s="30" t="e">
        <f t="shared" si="7"/>
        <v>#DIV/0!</v>
      </c>
      <c r="O53" s="23" t="e">
        <f t="shared" si="4"/>
        <v>#DIV/0!</v>
      </c>
    </row>
    <row r="54" spans="1:15" ht="15">
      <c r="A54" s="90" t="s">
        <v>56</v>
      </c>
      <c r="B54" s="30"/>
      <c r="C54" s="31"/>
      <c r="D54" s="91"/>
      <c r="E54" s="144"/>
      <c r="F54" s="30" t="e">
        <f t="shared" si="5"/>
        <v>#DIV/0!</v>
      </c>
      <c r="G54" s="31"/>
      <c r="H54" s="91"/>
      <c r="I54" s="144"/>
      <c r="J54" s="30" t="e">
        <f t="shared" si="6"/>
        <v>#DIV/0!</v>
      </c>
      <c r="K54" s="145"/>
      <c r="L54" s="91"/>
      <c r="M54" s="144"/>
      <c r="N54" s="30" t="e">
        <f t="shared" si="7"/>
        <v>#DIV/0!</v>
      </c>
      <c r="O54" s="23" t="e">
        <f t="shared" si="4"/>
        <v>#DIV/0!</v>
      </c>
    </row>
    <row r="55" spans="1:15" ht="15">
      <c r="A55" s="90" t="s">
        <v>57</v>
      </c>
      <c r="B55" s="30"/>
      <c r="C55" s="31"/>
      <c r="D55" s="91"/>
      <c r="E55" s="144"/>
      <c r="F55" s="30" t="e">
        <f t="shared" si="5"/>
        <v>#DIV/0!</v>
      </c>
      <c r="G55" s="31"/>
      <c r="H55" s="91"/>
      <c r="I55" s="144"/>
      <c r="J55" s="30" t="e">
        <f t="shared" si="6"/>
        <v>#DIV/0!</v>
      </c>
      <c r="K55" s="145"/>
      <c r="L55" s="91"/>
      <c r="M55" s="144"/>
      <c r="N55" s="30" t="e">
        <f t="shared" si="7"/>
        <v>#DIV/0!</v>
      </c>
      <c r="O55" s="23" t="e">
        <f t="shared" si="4"/>
        <v>#DIV/0!</v>
      </c>
    </row>
    <row r="56" spans="1:15" ht="15">
      <c r="A56" s="90" t="s">
        <v>58</v>
      </c>
      <c r="B56" s="30"/>
      <c r="C56" s="31"/>
      <c r="D56" s="91"/>
      <c r="E56" s="144"/>
      <c r="F56" s="30" t="e">
        <f t="shared" si="5"/>
        <v>#DIV/0!</v>
      </c>
      <c r="G56" s="31"/>
      <c r="H56" s="91"/>
      <c r="I56" s="144"/>
      <c r="J56" s="30" t="e">
        <f t="shared" si="6"/>
        <v>#DIV/0!</v>
      </c>
      <c r="K56" s="145"/>
      <c r="L56" s="91"/>
      <c r="M56" s="144"/>
      <c r="N56" s="30" t="e">
        <f t="shared" si="7"/>
        <v>#DIV/0!</v>
      </c>
      <c r="O56" s="23" t="e">
        <f t="shared" si="4"/>
        <v>#DIV/0!</v>
      </c>
    </row>
    <row r="57" spans="1:15" ht="15">
      <c r="A57" s="90" t="s">
        <v>59</v>
      </c>
      <c r="B57" s="30"/>
      <c r="C57" s="31"/>
      <c r="D57" s="91"/>
      <c r="E57" s="144"/>
      <c r="F57" s="30" t="e">
        <f t="shared" si="5"/>
        <v>#DIV/0!</v>
      </c>
      <c r="G57" s="31"/>
      <c r="H57" s="91"/>
      <c r="I57" s="144"/>
      <c r="J57" s="30" t="e">
        <f t="shared" si="6"/>
        <v>#DIV/0!</v>
      </c>
      <c r="K57" s="145"/>
      <c r="L57" s="91"/>
      <c r="M57" s="144"/>
      <c r="N57" s="30" t="e">
        <f t="shared" si="7"/>
        <v>#DIV/0!</v>
      </c>
      <c r="O57" s="23" t="e">
        <f t="shared" si="4"/>
        <v>#DIV/0!</v>
      </c>
    </row>
    <row r="58" spans="1:15" ht="15">
      <c r="A58" s="90" t="s">
        <v>60</v>
      </c>
      <c r="B58" s="30"/>
      <c r="C58" s="31"/>
      <c r="D58" s="91"/>
      <c r="E58" s="144"/>
      <c r="F58" s="30" t="e">
        <f t="shared" si="5"/>
        <v>#DIV/0!</v>
      </c>
      <c r="G58" s="31"/>
      <c r="H58" s="91"/>
      <c r="I58" s="144"/>
      <c r="J58" s="30" t="e">
        <f t="shared" si="6"/>
        <v>#DIV/0!</v>
      </c>
      <c r="K58" s="145"/>
      <c r="L58" s="91"/>
      <c r="M58" s="144"/>
      <c r="N58" s="30" t="e">
        <f t="shared" si="7"/>
        <v>#DIV/0!</v>
      </c>
      <c r="O58" s="23" t="e">
        <f t="shared" si="4"/>
        <v>#DIV/0!</v>
      </c>
    </row>
    <row r="59" spans="1:15" ht="15">
      <c r="A59" s="90" t="s">
        <v>61</v>
      </c>
      <c r="B59" s="30"/>
      <c r="C59" s="31"/>
      <c r="D59" s="91"/>
      <c r="E59" s="144"/>
      <c r="F59" s="30" t="e">
        <f t="shared" si="5"/>
        <v>#DIV/0!</v>
      </c>
      <c r="G59" s="31"/>
      <c r="H59" s="91"/>
      <c r="I59" s="144"/>
      <c r="J59" s="30" t="e">
        <f t="shared" si="6"/>
        <v>#DIV/0!</v>
      </c>
      <c r="K59" s="145"/>
      <c r="L59" s="91"/>
      <c r="M59" s="144"/>
      <c r="N59" s="30" t="e">
        <f t="shared" si="7"/>
        <v>#DIV/0!</v>
      </c>
      <c r="O59" s="23" t="e">
        <f t="shared" si="4"/>
        <v>#DIV/0!</v>
      </c>
    </row>
    <row r="60" spans="1:15" ht="15">
      <c r="A60" s="90" t="s">
        <v>62</v>
      </c>
      <c r="B60" s="30"/>
      <c r="C60" s="31"/>
      <c r="D60" s="91"/>
      <c r="E60" s="144"/>
      <c r="F60" s="30" t="e">
        <f t="shared" si="5"/>
        <v>#DIV/0!</v>
      </c>
      <c r="G60" s="31"/>
      <c r="H60" s="91"/>
      <c r="I60" s="144"/>
      <c r="J60" s="30" t="e">
        <f t="shared" si="6"/>
        <v>#DIV/0!</v>
      </c>
      <c r="K60" s="145"/>
      <c r="L60" s="91"/>
      <c r="M60" s="144"/>
      <c r="N60" s="30" t="e">
        <f t="shared" si="7"/>
        <v>#DIV/0!</v>
      </c>
      <c r="O60" s="23" t="e">
        <f t="shared" si="4"/>
        <v>#DIV/0!</v>
      </c>
    </row>
    <row r="61" spans="1:15" ht="15">
      <c r="A61" s="90" t="s">
        <v>63</v>
      </c>
      <c r="B61" s="30"/>
      <c r="C61" s="31"/>
      <c r="D61" s="91"/>
      <c r="E61" s="144"/>
      <c r="F61" s="30" t="e">
        <f t="shared" si="5"/>
        <v>#DIV/0!</v>
      </c>
      <c r="G61" s="31"/>
      <c r="H61" s="91"/>
      <c r="I61" s="144"/>
      <c r="J61" s="30" t="e">
        <f t="shared" si="6"/>
        <v>#DIV/0!</v>
      </c>
      <c r="K61" s="145"/>
      <c r="L61" s="91"/>
      <c r="M61" s="144"/>
      <c r="N61" s="30" t="e">
        <f t="shared" si="7"/>
        <v>#DIV/0!</v>
      </c>
      <c r="O61" s="23" t="e">
        <f t="shared" si="4"/>
        <v>#DIV/0!</v>
      </c>
    </row>
    <row r="62" spans="1:15" ht="15">
      <c r="A62" s="90" t="s">
        <v>64</v>
      </c>
      <c r="B62" s="30"/>
      <c r="C62" s="31"/>
      <c r="D62" s="91"/>
      <c r="E62" s="144"/>
      <c r="F62" s="30" t="e">
        <f t="shared" si="5"/>
        <v>#DIV/0!</v>
      </c>
      <c r="G62" s="31"/>
      <c r="H62" s="91"/>
      <c r="I62" s="144"/>
      <c r="J62" s="30" t="e">
        <f t="shared" si="6"/>
        <v>#DIV/0!</v>
      </c>
      <c r="K62" s="145"/>
      <c r="L62" s="91"/>
      <c r="M62" s="144"/>
      <c r="N62" s="30" t="e">
        <f t="shared" si="7"/>
        <v>#DIV/0!</v>
      </c>
      <c r="O62" s="23" t="e">
        <f t="shared" si="4"/>
        <v>#DIV/0!</v>
      </c>
    </row>
    <row r="63" spans="1:15" ht="15">
      <c r="A63" s="90" t="s">
        <v>65</v>
      </c>
      <c r="B63" s="30"/>
      <c r="C63" s="31"/>
      <c r="D63" s="91"/>
      <c r="E63" s="144"/>
      <c r="F63" s="30" t="e">
        <f t="shared" si="5"/>
        <v>#DIV/0!</v>
      </c>
      <c r="G63" s="31"/>
      <c r="H63" s="91"/>
      <c r="I63" s="144"/>
      <c r="J63" s="30" t="e">
        <f t="shared" si="6"/>
        <v>#DIV/0!</v>
      </c>
      <c r="K63" s="145"/>
      <c r="L63" s="91"/>
      <c r="M63" s="144"/>
      <c r="N63" s="30" t="e">
        <f t="shared" si="7"/>
        <v>#DIV/0!</v>
      </c>
      <c r="O63" s="23" t="e">
        <f t="shared" si="4"/>
        <v>#DIV/0!</v>
      </c>
    </row>
    <row r="64" spans="1:15" ht="15">
      <c r="A64" s="90" t="s">
        <v>66</v>
      </c>
      <c r="B64" s="30"/>
      <c r="C64" s="31"/>
      <c r="D64" s="91"/>
      <c r="E64" s="144"/>
      <c r="F64" s="30" t="e">
        <f t="shared" si="5"/>
        <v>#DIV/0!</v>
      </c>
      <c r="G64" s="31"/>
      <c r="H64" s="91"/>
      <c r="I64" s="144"/>
      <c r="J64" s="30" t="e">
        <f t="shared" si="6"/>
        <v>#DIV/0!</v>
      </c>
      <c r="K64" s="145"/>
      <c r="L64" s="91"/>
      <c r="M64" s="144"/>
      <c r="N64" s="30" t="e">
        <f t="shared" si="7"/>
        <v>#DIV/0!</v>
      </c>
      <c r="O64" s="23" t="e">
        <f t="shared" si="4"/>
        <v>#DIV/0!</v>
      </c>
    </row>
    <row r="65" spans="1:15" ht="15">
      <c r="A65" s="90" t="s">
        <v>67</v>
      </c>
      <c r="B65" s="30"/>
      <c r="C65" s="31">
        <v>64485.07</v>
      </c>
      <c r="D65" s="91">
        <v>50952</v>
      </c>
      <c r="E65" s="144"/>
      <c r="F65" s="30">
        <f t="shared" si="5"/>
        <v>79</v>
      </c>
      <c r="G65" s="31">
        <v>64485.07</v>
      </c>
      <c r="H65" s="91">
        <v>50952</v>
      </c>
      <c r="I65" s="144"/>
      <c r="J65" s="30">
        <f t="shared" si="6"/>
        <v>79</v>
      </c>
      <c r="K65" s="145">
        <v>64485</v>
      </c>
      <c r="L65" s="91">
        <v>69965</v>
      </c>
      <c r="M65" s="144"/>
      <c r="N65" s="30">
        <f t="shared" si="7"/>
        <v>108.5</v>
      </c>
      <c r="O65" s="23" t="e">
        <f t="shared" si="4"/>
        <v>#DIV/0!</v>
      </c>
    </row>
    <row r="66" spans="1:15" ht="15">
      <c r="A66" s="90" t="s">
        <v>68</v>
      </c>
      <c r="B66" s="30"/>
      <c r="C66" s="31"/>
      <c r="D66" s="91"/>
      <c r="E66" s="144"/>
      <c r="F66" s="30" t="e">
        <f t="shared" si="5"/>
        <v>#DIV/0!</v>
      </c>
      <c r="G66" s="31"/>
      <c r="H66" s="91"/>
      <c r="I66" s="144"/>
      <c r="J66" s="30" t="e">
        <f t="shared" si="6"/>
        <v>#DIV/0!</v>
      </c>
      <c r="K66" s="145"/>
      <c r="L66" s="91"/>
      <c r="M66" s="144"/>
      <c r="N66" s="30" t="e">
        <f t="shared" si="7"/>
        <v>#DIV/0!</v>
      </c>
      <c r="O66" s="23" t="e">
        <f t="shared" si="4"/>
        <v>#DIV/0!</v>
      </c>
    </row>
    <row r="67" spans="1:15" ht="15">
      <c r="A67" s="90" t="s">
        <v>69</v>
      </c>
      <c r="B67" s="30"/>
      <c r="C67" s="31"/>
      <c r="D67" s="91">
        <v>25.74</v>
      </c>
      <c r="E67" s="144"/>
      <c r="F67" s="30" t="e">
        <f t="shared" si="5"/>
        <v>#DIV/0!</v>
      </c>
      <c r="G67" s="31"/>
      <c r="H67" s="91">
        <v>42.91</v>
      </c>
      <c r="I67" s="144"/>
      <c r="J67" s="30" t="e">
        <f t="shared" si="6"/>
        <v>#DIV/0!</v>
      </c>
      <c r="K67" s="145"/>
      <c r="L67" s="91">
        <v>64.72</v>
      </c>
      <c r="M67" s="144"/>
      <c r="N67" s="30" t="e">
        <f t="shared" si="7"/>
        <v>#DIV/0!</v>
      </c>
      <c r="O67" s="23" t="e">
        <f t="shared" si="4"/>
        <v>#DIV/0!</v>
      </c>
    </row>
    <row r="68" spans="1:15" ht="15">
      <c r="A68" s="90" t="s">
        <v>70</v>
      </c>
      <c r="B68" s="30"/>
      <c r="C68" s="31"/>
      <c r="D68" s="91"/>
      <c r="E68" s="144"/>
      <c r="F68" s="30" t="e">
        <f t="shared" si="5"/>
        <v>#DIV/0!</v>
      </c>
      <c r="G68" s="31"/>
      <c r="H68" s="91"/>
      <c r="I68" s="144"/>
      <c r="J68" s="30" t="e">
        <f t="shared" si="6"/>
        <v>#DIV/0!</v>
      </c>
      <c r="K68" s="145"/>
      <c r="L68" s="91"/>
      <c r="M68" s="144"/>
      <c r="N68" s="30" t="e">
        <f t="shared" si="7"/>
        <v>#DIV/0!</v>
      </c>
      <c r="O68" s="23" t="e">
        <f t="shared" si="4"/>
        <v>#DIV/0!</v>
      </c>
    </row>
    <row r="69" spans="1:15" ht="15">
      <c r="A69" s="90" t="s">
        <v>71</v>
      </c>
      <c r="B69" s="30"/>
      <c r="C69" s="31"/>
      <c r="D69" s="91"/>
      <c r="E69" s="144"/>
      <c r="F69" s="30" t="e">
        <f t="shared" si="5"/>
        <v>#DIV/0!</v>
      </c>
      <c r="G69" s="31"/>
      <c r="H69" s="91"/>
      <c r="I69" s="144"/>
      <c r="J69" s="30" t="e">
        <f t="shared" si="6"/>
        <v>#DIV/0!</v>
      </c>
      <c r="K69" s="145"/>
      <c r="L69" s="91"/>
      <c r="M69" s="144"/>
      <c r="N69" s="30" t="e">
        <f t="shared" si="7"/>
        <v>#DIV/0!</v>
      </c>
      <c r="O69" s="23" t="e">
        <f t="shared" si="4"/>
        <v>#DIV/0!</v>
      </c>
    </row>
    <row r="70" spans="1:15" ht="15">
      <c r="A70" s="90" t="s">
        <v>72</v>
      </c>
      <c r="B70" s="30"/>
      <c r="C70" s="31"/>
      <c r="D70" s="91"/>
      <c r="E70" s="144"/>
      <c r="F70" s="30" t="e">
        <f t="shared" si="5"/>
        <v>#DIV/0!</v>
      </c>
      <c r="G70" s="31"/>
      <c r="H70" s="91"/>
      <c r="I70" s="144"/>
      <c r="J70" s="30" t="e">
        <f t="shared" si="6"/>
        <v>#DIV/0!</v>
      </c>
      <c r="K70" s="145"/>
      <c r="L70" s="91"/>
      <c r="M70" s="144"/>
      <c r="N70" s="30" t="e">
        <f t="shared" si="7"/>
        <v>#DIV/0!</v>
      </c>
      <c r="O70" s="23" t="e">
        <f t="shared" si="4"/>
        <v>#DIV/0!</v>
      </c>
    </row>
    <row r="71" spans="1:15" ht="15">
      <c r="A71" s="95" t="s">
        <v>73</v>
      </c>
      <c r="B71" s="30">
        <f>SUM(B50:B70)</f>
        <v>72000</v>
      </c>
      <c r="C71" s="31">
        <f>SUM(C50:C70)</f>
        <v>290485.07</v>
      </c>
      <c r="D71" s="91">
        <f>SUM(D50:D70)</f>
        <v>196769.74</v>
      </c>
      <c r="E71" s="144">
        <f>SUM(E50:E70)</f>
        <v>0</v>
      </c>
      <c r="F71" s="30">
        <f t="shared" si="5"/>
        <v>67.7</v>
      </c>
      <c r="G71" s="31">
        <f>SUM(G50:G70)</f>
        <v>290485.07</v>
      </c>
      <c r="H71" s="91">
        <f>SUM(H50:H70)</f>
        <v>225815.91</v>
      </c>
      <c r="I71" s="144">
        <f>SUM(I50:I70)</f>
        <v>0</v>
      </c>
      <c r="J71" s="30">
        <f t="shared" si="6"/>
        <v>77.7</v>
      </c>
      <c r="K71" s="31">
        <f>SUM(K50:K70)</f>
        <v>315885</v>
      </c>
      <c r="L71" s="91">
        <f>SUM(L50:L70)</f>
        <v>321690.72</v>
      </c>
      <c r="M71" s="144">
        <f>SUM(M50:M70)</f>
        <v>0</v>
      </c>
      <c r="N71" s="30">
        <f t="shared" si="7"/>
        <v>101.8</v>
      </c>
      <c r="O71" s="23">
        <f t="shared" si="4"/>
        <v>446.8</v>
      </c>
    </row>
    <row r="72" spans="1:15" ht="15">
      <c r="A72" s="90" t="s">
        <v>74</v>
      </c>
      <c r="B72" s="36"/>
      <c r="C72" s="37"/>
      <c r="D72" s="97"/>
      <c r="E72" s="146"/>
      <c r="F72" s="30" t="e">
        <f t="shared" si="5"/>
        <v>#DIV/0!</v>
      </c>
      <c r="G72" s="37"/>
      <c r="H72" s="97"/>
      <c r="I72" s="146"/>
      <c r="J72" s="30" t="e">
        <f t="shared" si="6"/>
        <v>#DIV/0!</v>
      </c>
      <c r="K72" s="147"/>
      <c r="L72" s="97"/>
      <c r="M72" s="146"/>
      <c r="N72" s="30" t="e">
        <f t="shared" si="7"/>
        <v>#DIV/0!</v>
      </c>
      <c r="O72" s="23" t="e">
        <f t="shared" si="4"/>
        <v>#DIV/0!</v>
      </c>
    </row>
    <row r="73" spans="1:15" ht="15">
      <c r="A73" s="90" t="s">
        <v>75</v>
      </c>
      <c r="B73" s="36">
        <v>256752</v>
      </c>
      <c r="C73" s="37">
        <v>256752</v>
      </c>
      <c r="D73" s="97">
        <v>138376</v>
      </c>
      <c r="E73" s="146"/>
      <c r="F73" s="36">
        <f t="shared" si="5"/>
        <v>53.9</v>
      </c>
      <c r="G73" s="37">
        <v>346752</v>
      </c>
      <c r="H73" s="97">
        <v>225324.17</v>
      </c>
      <c r="I73" s="146"/>
      <c r="J73" s="36">
        <f t="shared" si="6"/>
        <v>65</v>
      </c>
      <c r="K73" s="147">
        <v>336752</v>
      </c>
      <c r="L73" s="97">
        <v>336752</v>
      </c>
      <c r="M73" s="146"/>
      <c r="N73" s="36">
        <f t="shared" si="7"/>
        <v>100</v>
      </c>
      <c r="O73" s="23">
        <f t="shared" si="4"/>
        <v>131.2</v>
      </c>
    </row>
    <row r="74" spans="1:15" ht="15">
      <c r="A74" s="95" t="s">
        <v>76</v>
      </c>
      <c r="B74" s="100"/>
      <c r="C74" s="101"/>
      <c r="D74" s="102"/>
      <c r="E74" s="103"/>
      <c r="F74" s="36" t="e">
        <f t="shared" si="5"/>
        <v>#DIV/0!</v>
      </c>
      <c r="G74" s="101"/>
      <c r="H74" s="102"/>
      <c r="I74" s="103"/>
      <c r="J74" s="36" t="e">
        <f t="shared" si="6"/>
        <v>#DIV/0!</v>
      </c>
      <c r="K74" s="101"/>
      <c r="L74" s="102"/>
      <c r="M74" s="103"/>
      <c r="N74" s="36" t="e">
        <f t="shared" si="7"/>
        <v>#DIV/0!</v>
      </c>
      <c r="O74" s="23" t="e">
        <f t="shared" si="4"/>
        <v>#DIV/0!</v>
      </c>
    </row>
    <row r="75" spans="1:15" ht="15">
      <c r="A75" s="90" t="s">
        <v>77</v>
      </c>
      <c r="B75" s="30">
        <v>1717158</v>
      </c>
      <c r="C75" s="31">
        <v>1728229</v>
      </c>
      <c r="D75" s="91">
        <v>844006</v>
      </c>
      <c r="E75" s="144"/>
      <c r="F75" s="36">
        <f t="shared" si="5"/>
        <v>48.8</v>
      </c>
      <c r="G75" s="31">
        <v>1728229</v>
      </c>
      <c r="H75" s="91">
        <v>1230403</v>
      </c>
      <c r="I75" s="144"/>
      <c r="J75" s="36">
        <f t="shared" si="6"/>
        <v>71.2</v>
      </c>
      <c r="K75" s="31">
        <v>1705188</v>
      </c>
      <c r="L75" s="91">
        <v>1705188</v>
      </c>
      <c r="M75" s="144"/>
      <c r="N75" s="36">
        <f t="shared" si="7"/>
        <v>100</v>
      </c>
      <c r="O75" s="23">
        <f t="shared" si="4"/>
        <v>99.3</v>
      </c>
    </row>
    <row r="76" spans="1:15" ht="15">
      <c r="A76" s="90" t="s">
        <v>78</v>
      </c>
      <c r="B76" s="30"/>
      <c r="C76" s="31"/>
      <c r="D76" s="91"/>
      <c r="E76" s="144"/>
      <c r="F76" s="30" t="e">
        <f t="shared" si="5"/>
        <v>#DIV/0!</v>
      </c>
      <c r="G76" s="31"/>
      <c r="H76" s="91"/>
      <c r="I76" s="144"/>
      <c r="J76" s="30" t="e">
        <f t="shared" si="6"/>
        <v>#DIV/0!</v>
      </c>
      <c r="K76" s="31"/>
      <c r="L76" s="91"/>
      <c r="M76" s="144"/>
      <c r="N76" s="30" t="e">
        <f t="shared" si="7"/>
        <v>#DIV/0!</v>
      </c>
      <c r="O76" s="23" t="e">
        <f t="shared" si="4"/>
        <v>#DIV/0!</v>
      </c>
    </row>
    <row r="77" spans="1:15" ht="15">
      <c r="A77" s="90" t="s">
        <v>79</v>
      </c>
      <c r="B77" s="30"/>
      <c r="C77" s="31"/>
      <c r="D77" s="91"/>
      <c r="E77" s="144"/>
      <c r="F77" s="36" t="e">
        <f t="shared" si="5"/>
        <v>#DIV/0!</v>
      </c>
      <c r="G77" s="31"/>
      <c r="H77" s="91"/>
      <c r="I77" s="144"/>
      <c r="J77" s="36" t="e">
        <f t="shared" si="6"/>
        <v>#DIV/0!</v>
      </c>
      <c r="K77" s="31"/>
      <c r="L77" s="91"/>
      <c r="M77" s="144"/>
      <c r="N77" s="36" t="e">
        <f t="shared" si="7"/>
        <v>#DIV/0!</v>
      </c>
      <c r="O77" s="23" t="e">
        <f t="shared" si="4"/>
        <v>#DIV/0!</v>
      </c>
    </row>
    <row r="78" spans="1:15" ht="15">
      <c r="A78" s="95" t="s">
        <v>80</v>
      </c>
      <c r="B78" s="30"/>
      <c r="C78" s="31"/>
      <c r="D78" s="91"/>
      <c r="E78" s="144"/>
      <c r="F78" s="36" t="e">
        <f t="shared" si="5"/>
        <v>#DIV/0!</v>
      </c>
      <c r="G78" s="31"/>
      <c r="H78" s="91"/>
      <c r="I78" s="144"/>
      <c r="J78" s="36" t="e">
        <f t="shared" si="6"/>
        <v>#DIV/0!</v>
      </c>
      <c r="K78" s="31"/>
      <c r="L78" s="91"/>
      <c r="M78" s="144"/>
      <c r="N78" s="36" t="e">
        <f t="shared" si="7"/>
        <v>#DIV/0!</v>
      </c>
      <c r="O78" s="23" t="e">
        <f t="shared" si="4"/>
        <v>#DIV/0!</v>
      </c>
    </row>
    <row r="79" spans="1:15" ht="15">
      <c r="A79" s="95" t="s">
        <v>81</v>
      </c>
      <c r="B79" s="30">
        <f>SUM(B73:B78)</f>
        <v>1973910</v>
      </c>
      <c r="C79" s="31">
        <f>SUM(C73:C78)</f>
        <v>1984981</v>
      </c>
      <c r="D79" s="91">
        <f>SUM(D73:D78)</f>
        <v>982382</v>
      </c>
      <c r="E79" s="144">
        <f>SUM(E73:E78)</f>
        <v>0</v>
      </c>
      <c r="F79" s="30">
        <f t="shared" si="5"/>
        <v>49.5</v>
      </c>
      <c r="G79" s="31">
        <f>SUM(G73:G78)</f>
        <v>2074981</v>
      </c>
      <c r="H79" s="91">
        <f>SUM(H73:H78)</f>
        <v>1455727.17</v>
      </c>
      <c r="I79" s="144">
        <f>SUM(I73:I78)</f>
        <v>0</v>
      </c>
      <c r="J79" s="30">
        <f t="shared" si="6"/>
        <v>70.2</v>
      </c>
      <c r="K79" s="31">
        <f>SUM(K73:K78)</f>
        <v>2041940</v>
      </c>
      <c r="L79" s="91">
        <f>SUM(L73:L78)</f>
        <v>2041940</v>
      </c>
      <c r="M79" s="144">
        <f>SUM(M73:M78)</f>
        <v>0</v>
      </c>
      <c r="N79" s="30">
        <f t="shared" si="7"/>
        <v>100</v>
      </c>
      <c r="O79" s="23">
        <f t="shared" si="4"/>
        <v>103.4</v>
      </c>
    </row>
    <row r="80" spans="1:15" ht="15.75" thickBot="1">
      <c r="A80" s="105" t="s">
        <v>82</v>
      </c>
      <c r="B80" s="36">
        <f>B71+B79</f>
        <v>2045910</v>
      </c>
      <c r="C80" s="37">
        <f>C71+C79</f>
        <v>2275466.07</v>
      </c>
      <c r="D80" s="97">
        <f>D71+D79</f>
        <v>1179151.74</v>
      </c>
      <c r="E80" s="146">
        <f>E71+E79</f>
        <v>0</v>
      </c>
      <c r="F80" s="36">
        <f t="shared" si="5"/>
        <v>51.8</v>
      </c>
      <c r="G80" s="37">
        <f>G71+G79</f>
        <v>2365466.07</v>
      </c>
      <c r="H80" s="97">
        <f>H71+H79</f>
        <v>1681543.0799999998</v>
      </c>
      <c r="I80" s="97">
        <f>I71+I79</f>
        <v>0</v>
      </c>
      <c r="J80" s="36">
        <f t="shared" si="6"/>
        <v>71.1</v>
      </c>
      <c r="K80" s="37">
        <f>K71+K79</f>
        <v>2357825</v>
      </c>
      <c r="L80" s="97">
        <f>L71+L79</f>
        <v>2363630.7199999997</v>
      </c>
      <c r="M80" s="146">
        <f>M71+M79</f>
        <v>0</v>
      </c>
      <c r="N80" s="36">
        <f t="shared" si="7"/>
        <v>100.2</v>
      </c>
      <c r="O80" s="414">
        <f t="shared" si="4"/>
        <v>115.5</v>
      </c>
    </row>
    <row r="81" spans="1:15" ht="15.75" thickBot="1">
      <c r="A81" s="107" t="s">
        <v>83</v>
      </c>
      <c r="B81" s="108">
        <f>B80-B33</f>
        <v>0</v>
      </c>
      <c r="C81" s="108">
        <f>C80-C33</f>
        <v>0</v>
      </c>
      <c r="D81" s="108">
        <f>D80-D33</f>
        <v>18618.82999999984</v>
      </c>
      <c r="E81" s="108">
        <f>E80-E33</f>
        <v>0</v>
      </c>
      <c r="F81" s="108" t="e">
        <f t="shared" si="5"/>
        <v>#DIV/0!</v>
      </c>
      <c r="G81" s="108">
        <f>G80-G33</f>
        <v>0</v>
      </c>
      <c r="H81" s="108">
        <f>H80-H33</f>
        <v>9805.669999999693</v>
      </c>
      <c r="I81" s="108">
        <f>I80-I33</f>
        <v>0</v>
      </c>
      <c r="J81" s="108" t="e">
        <f t="shared" si="6"/>
        <v>#DIV/0!</v>
      </c>
      <c r="K81" s="108">
        <f>K80-K33</f>
        <v>0</v>
      </c>
      <c r="L81" s="108">
        <f>L80-L33</f>
        <v>2866.7999999998137</v>
      </c>
      <c r="M81" s="108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s="450" customFormat="1" ht="15.75" thickBot="1">
      <c r="A82" s="454" t="s">
        <v>132</v>
      </c>
      <c r="B82" s="466"/>
      <c r="C82" s="456"/>
      <c r="D82" s="457">
        <f>D81+E81</f>
        <v>18618.82999999984</v>
      </c>
      <c r="E82" s="456"/>
      <c r="F82" s="456"/>
      <c r="G82" s="456"/>
      <c r="H82" s="457">
        <f>H81+I81</f>
        <v>9805.669999999693</v>
      </c>
      <c r="I82" s="456"/>
      <c r="J82" s="456"/>
      <c r="K82" s="456"/>
      <c r="L82" s="457">
        <f>L81+M81</f>
        <v>2866.7999999998137</v>
      </c>
      <c r="M82" s="456"/>
      <c r="N82" s="456"/>
      <c r="O82" s="467"/>
    </row>
    <row r="83" spans="2:12" ht="15">
      <c r="B83" s="110"/>
      <c r="D83" s="2"/>
      <c r="H83" s="2"/>
      <c r="L83" s="2"/>
    </row>
    <row r="84" ht="15">
      <c r="B84" s="110"/>
    </row>
    <row r="85" ht="15">
      <c r="A85" s="111" t="s">
        <v>84</v>
      </c>
    </row>
    <row r="86" ht="15.75" thickBot="1"/>
    <row r="87" spans="1:8" ht="15">
      <c r="A87" s="56"/>
      <c r="B87" s="112" t="s">
        <v>10</v>
      </c>
      <c r="C87" s="75" t="s">
        <v>14</v>
      </c>
      <c r="D87" s="10" t="s">
        <v>15</v>
      </c>
      <c r="E87" s="53"/>
      <c r="H87" s="1" t="s">
        <v>125</v>
      </c>
    </row>
    <row r="88" spans="1:8" ht="15">
      <c r="A88" s="60" t="s">
        <v>85</v>
      </c>
      <c r="B88" s="388">
        <v>54534</v>
      </c>
      <c r="C88" s="165">
        <v>112138</v>
      </c>
      <c r="D88" s="166">
        <v>91194</v>
      </c>
      <c r="E88" s="53"/>
      <c r="H88" s="1" t="s">
        <v>126</v>
      </c>
    </row>
    <row r="89" spans="1:8" ht="15">
      <c r="A89" s="114" t="s">
        <v>93</v>
      </c>
      <c r="B89" s="388">
        <v>0</v>
      </c>
      <c r="C89" s="165">
        <v>0</v>
      </c>
      <c r="D89" s="166">
        <v>0</v>
      </c>
      <c r="E89" s="53"/>
      <c r="H89" s="1"/>
    </row>
    <row r="90" spans="1:8" ht="15">
      <c r="A90" s="114" t="s">
        <v>87</v>
      </c>
      <c r="B90" s="388">
        <v>1920.8</v>
      </c>
      <c r="C90" s="165">
        <v>27044.62</v>
      </c>
      <c r="D90" s="166">
        <v>21566.99</v>
      </c>
      <c r="E90" s="53"/>
      <c r="H90" s="1"/>
    </row>
    <row r="91" spans="1:8" ht="15.75" thickBot="1">
      <c r="A91" s="65" t="s">
        <v>88</v>
      </c>
      <c r="B91" s="389">
        <v>2000</v>
      </c>
      <c r="C91" s="168">
        <v>2000</v>
      </c>
      <c r="D91" s="169">
        <v>2000</v>
      </c>
      <c r="E91" s="53"/>
      <c r="H9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1">
      <selection activeCell="H1" sqref="H1"/>
    </sheetView>
  </sheetViews>
  <sheetFormatPr defaultColWidth="9.00390625" defaultRowHeight="15"/>
  <cols>
    <col min="1" max="1" width="22.28125" style="0" customWidth="1"/>
    <col min="2" max="3" width="12.57421875" style="0" customWidth="1"/>
    <col min="4" max="4" width="12.57421875" style="116" customWidth="1"/>
    <col min="5" max="5" width="12.57421875" style="0" customWidth="1"/>
    <col min="6" max="6" width="6.57421875" style="0" customWidth="1"/>
    <col min="7" max="7" width="12.57421875" style="0" customWidth="1"/>
    <col min="8" max="8" width="12.57421875" style="116" customWidth="1"/>
    <col min="9" max="9" width="12.57421875" style="0" customWidth="1"/>
    <col min="10" max="10" width="6.57421875" style="0" customWidth="1"/>
    <col min="11" max="11" width="12.57421875" style="0" customWidth="1"/>
    <col min="12" max="12" width="12.57421875" style="116" customWidth="1"/>
    <col min="13" max="13" width="12.574218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469" t="s">
        <v>145</v>
      </c>
    </row>
    <row r="2" spans="1:14" ht="16.5" thickBot="1">
      <c r="A2" s="3" t="s">
        <v>0</v>
      </c>
      <c r="B2" s="3" t="s">
        <v>1</v>
      </c>
      <c r="C2" s="3"/>
      <c r="F2" s="3"/>
      <c r="G2" s="3"/>
      <c r="J2" s="3"/>
      <c r="K2" s="3"/>
      <c r="N2" s="3"/>
    </row>
    <row r="3" spans="1:15" ht="15">
      <c r="A3" s="279" t="s">
        <v>2</v>
      </c>
      <c r="B3" s="280" t="s">
        <v>3</v>
      </c>
      <c r="C3" s="281" t="s">
        <v>4</v>
      </c>
      <c r="D3" s="390" t="s">
        <v>5</v>
      </c>
      <c r="E3" s="283"/>
      <c r="F3" s="284" t="s">
        <v>6</v>
      </c>
      <c r="G3" s="285" t="s">
        <v>4</v>
      </c>
      <c r="H3" s="390" t="s">
        <v>7</v>
      </c>
      <c r="I3" s="283"/>
      <c r="J3" s="284" t="s">
        <v>6</v>
      </c>
      <c r="K3" s="286" t="s">
        <v>4</v>
      </c>
      <c r="L3" s="390" t="s">
        <v>8</v>
      </c>
      <c r="M3" s="283"/>
      <c r="N3" s="284" t="s">
        <v>6</v>
      </c>
      <c r="O3" s="412" t="s">
        <v>95</v>
      </c>
    </row>
    <row r="4" spans="1:15" ht="15.75" thickBot="1">
      <c r="A4" s="287"/>
      <c r="B4" s="288" t="s">
        <v>9</v>
      </c>
      <c r="C4" s="289" t="s">
        <v>10</v>
      </c>
      <c r="D4" s="391" t="s">
        <v>11</v>
      </c>
      <c r="E4" s="290" t="s">
        <v>12</v>
      </c>
      <c r="F4" s="291" t="s">
        <v>13</v>
      </c>
      <c r="G4" s="292" t="s">
        <v>14</v>
      </c>
      <c r="H4" s="391" t="s">
        <v>11</v>
      </c>
      <c r="I4" s="290" t="s">
        <v>12</v>
      </c>
      <c r="J4" s="291" t="s">
        <v>13</v>
      </c>
      <c r="K4" s="293" t="s">
        <v>15</v>
      </c>
      <c r="L4" s="391" t="s">
        <v>11</v>
      </c>
      <c r="M4" s="290" t="s">
        <v>12</v>
      </c>
      <c r="N4" s="291" t="s">
        <v>13</v>
      </c>
      <c r="O4" s="413" t="s">
        <v>96</v>
      </c>
    </row>
    <row r="5" spans="1:15" ht="15.75" customHeight="1">
      <c r="A5" s="294" t="s">
        <v>16</v>
      </c>
      <c r="B5" s="299">
        <v>207005</v>
      </c>
      <c r="C5" s="299">
        <v>207005</v>
      </c>
      <c r="D5" s="297">
        <v>124653.6</v>
      </c>
      <c r="E5" s="297"/>
      <c r="F5" s="298">
        <f aca="true" t="shared" si="0" ref="F5:F33">ROUND((D5+E5)/(C5/100),1)</f>
        <v>60.2</v>
      </c>
      <c r="G5" s="299">
        <v>207005</v>
      </c>
      <c r="H5" s="297">
        <v>151723.87</v>
      </c>
      <c r="I5" s="297"/>
      <c r="J5" s="298">
        <f aca="true" t="shared" si="1" ref="J5:J33">ROUND((H5+I5)/(G5/100),1)</f>
        <v>73.3</v>
      </c>
      <c r="K5" s="392">
        <v>235279</v>
      </c>
      <c r="L5" s="297">
        <v>274749.4</v>
      </c>
      <c r="M5" s="297"/>
      <c r="N5" s="298">
        <f aca="true" t="shared" si="2" ref="N5:N33">ROUND((L5+M5)/(K5/100),1)</f>
        <v>116.8</v>
      </c>
      <c r="O5" s="23">
        <f aca="true" t="shared" si="3" ref="O5:O33">ROUND((L5+M5)/(B5/100),1)</f>
        <v>132.7</v>
      </c>
    </row>
    <row r="6" spans="1:15" ht="15.75" customHeight="1">
      <c r="A6" s="301" t="s">
        <v>17</v>
      </c>
      <c r="B6" s="306">
        <v>220000</v>
      </c>
      <c r="C6" s="306">
        <v>220000</v>
      </c>
      <c r="D6" s="304">
        <v>74668</v>
      </c>
      <c r="E6" s="304"/>
      <c r="F6" s="305">
        <f t="shared" si="0"/>
        <v>33.9</v>
      </c>
      <c r="G6" s="306">
        <v>220000</v>
      </c>
      <c r="H6" s="304">
        <v>116118</v>
      </c>
      <c r="I6" s="304"/>
      <c r="J6" s="305">
        <f t="shared" si="1"/>
        <v>52.8</v>
      </c>
      <c r="K6" s="306">
        <v>170000</v>
      </c>
      <c r="L6" s="304">
        <v>157568</v>
      </c>
      <c r="M6" s="304"/>
      <c r="N6" s="305">
        <f t="shared" si="2"/>
        <v>92.7</v>
      </c>
      <c r="O6" s="30">
        <f t="shared" si="3"/>
        <v>71.6</v>
      </c>
    </row>
    <row r="7" spans="1:15" ht="15.75" customHeight="1">
      <c r="A7" s="301" t="s">
        <v>18</v>
      </c>
      <c r="B7" s="306">
        <v>9000</v>
      </c>
      <c r="C7" s="306">
        <v>9000</v>
      </c>
      <c r="D7" s="304">
        <v>5930</v>
      </c>
      <c r="E7" s="304"/>
      <c r="F7" s="305">
        <f t="shared" si="0"/>
        <v>65.9</v>
      </c>
      <c r="G7" s="306">
        <v>9000</v>
      </c>
      <c r="H7" s="304">
        <v>5268.66</v>
      </c>
      <c r="I7" s="304"/>
      <c r="J7" s="305">
        <f t="shared" si="1"/>
        <v>58.5</v>
      </c>
      <c r="K7" s="306">
        <v>9000</v>
      </c>
      <c r="L7" s="304">
        <v>7164.5</v>
      </c>
      <c r="M7" s="304"/>
      <c r="N7" s="305">
        <f t="shared" si="2"/>
        <v>79.6</v>
      </c>
      <c r="O7" s="30">
        <f t="shared" si="3"/>
        <v>79.6</v>
      </c>
    </row>
    <row r="8" spans="1:15" ht="15.75" customHeight="1">
      <c r="A8" s="301" t="s">
        <v>19</v>
      </c>
      <c r="B8" s="306">
        <v>18000</v>
      </c>
      <c r="C8" s="306">
        <v>18000</v>
      </c>
      <c r="D8" s="304">
        <v>9682</v>
      </c>
      <c r="E8" s="304"/>
      <c r="F8" s="305">
        <f t="shared" si="0"/>
        <v>53.8</v>
      </c>
      <c r="G8" s="306">
        <v>18000</v>
      </c>
      <c r="H8" s="304">
        <v>13514</v>
      </c>
      <c r="I8" s="304"/>
      <c r="J8" s="305">
        <f t="shared" si="1"/>
        <v>75.1</v>
      </c>
      <c r="K8" s="306">
        <v>18000</v>
      </c>
      <c r="L8" s="304">
        <v>18773</v>
      </c>
      <c r="M8" s="304"/>
      <c r="N8" s="305">
        <f t="shared" si="2"/>
        <v>104.3</v>
      </c>
      <c r="O8" s="30">
        <f t="shared" si="3"/>
        <v>104.3</v>
      </c>
    </row>
    <row r="9" spans="1:15" ht="15.75" customHeight="1">
      <c r="A9" s="301" t="s">
        <v>20</v>
      </c>
      <c r="B9" s="306">
        <v>0</v>
      </c>
      <c r="C9" s="306">
        <v>0</v>
      </c>
      <c r="D9" s="304">
        <v>0</v>
      </c>
      <c r="E9" s="304"/>
      <c r="F9" s="305" t="e">
        <f t="shared" si="0"/>
        <v>#DIV/0!</v>
      </c>
      <c r="G9" s="306">
        <v>0</v>
      </c>
      <c r="H9" s="304">
        <v>0</v>
      </c>
      <c r="I9" s="304"/>
      <c r="J9" s="305" t="e">
        <f t="shared" si="1"/>
        <v>#DIV/0!</v>
      </c>
      <c r="K9" s="306">
        <v>0</v>
      </c>
      <c r="L9" s="304">
        <v>0</v>
      </c>
      <c r="M9" s="304"/>
      <c r="N9" s="305" t="e">
        <f t="shared" si="2"/>
        <v>#DIV/0!</v>
      </c>
      <c r="O9" s="30" t="e">
        <f t="shared" si="3"/>
        <v>#DIV/0!</v>
      </c>
    </row>
    <row r="10" spans="1:15" ht="15.75" customHeight="1">
      <c r="A10" s="301" t="s">
        <v>21</v>
      </c>
      <c r="B10" s="306">
        <v>0</v>
      </c>
      <c r="C10" s="306">
        <v>0</v>
      </c>
      <c r="D10" s="304">
        <v>0</v>
      </c>
      <c r="E10" s="304"/>
      <c r="F10" s="305" t="e">
        <f t="shared" si="0"/>
        <v>#DIV/0!</v>
      </c>
      <c r="G10" s="306">
        <v>0</v>
      </c>
      <c r="H10" s="304">
        <v>0</v>
      </c>
      <c r="I10" s="304"/>
      <c r="J10" s="305" t="e">
        <f t="shared" si="1"/>
        <v>#DIV/0!</v>
      </c>
      <c r="K10" s="306">
        <v>0</v>
      </c>
      <c r="L10" s="304">
        <v>0</v>
      </c>
      <c r="M10" s="304"/>
      <c r="N10" s="305" t="e">
        <f t="shared" si="2"/>
        <v>#DIV/0!</v>
      </c>
      <c r="O10" s="30" t="e">
        <f t="shared" si="3"/>
        <v>#DIV/0!</v>
      </c>
    </row>
    <row r="11" spans="1:15" ht="15.75" customHeight="1">
      <c r="A11" s="301" t="s">
        <v>22</v>
      </c>
      <c r="B11" s="306">
        <v>0</v>
      </c>
      <c r="C11" s="306">
        <v>0</v>
      </c>
      <c r="D11" s="304">
        <v>0</v>
      </c>
      <c r="E11" s="304"/>
      <c r="F11" s="305" t="e">
        <f t="shared" si="0"/>
        <v>#DIV/0!</v>
      </c>
      <c r="G11" s="306">
        <v>0</v>
      </c>
      <c r="H11" s="304">
        <v>0</v>
      </c>
      <c r="I11" s="304"/>
      <c r="J11" s="305" t="e">
        <f t="shared" si="1"/>
        <v>#DIV/0!</v>
      </c>
      <c r="K11" s="306">
        <v>0</v>
      </c>
      <c r="L11" s="304">
        <v>0</v>
      </c>
      <c r="M11" s="304"/>
      <c r="N11" s="305" t="e">
        <f t="shared" si="2"/>
        <v>#DIV/0!</v>
      </c>
      <c r="O11" s="30" t="e">
        <f t="shared" si="3"/>
        <v>#DIV/0!</v>
      </c>
    </row>
    <row r="12" spans="1:15" ht="15.75" customHeight="1">
      <c r="A12" s="301" t="s">
        <v>23</v>
      </c>
      <c r="B12" s="306">
        <v>80000</v>
      </c>
      <c r="C12" s="306">
        <v>80000</v>
      </c>
      <c r="D12" s="304">
        <v>8054</v>
      </c>
      <c r="E12" s="304"/>
      <c r="F12" s="305">
        <f t="shared" si="0"/>
        <v>10.1</v>
      </c>
      <c r="G12" s="306">
        <v>80000</v>
      </c>
      <c r="H12" s="304">
        <v>85489</v>
      </c>
      <c r="I12" s="304"/>
      <c r="J12" s="305">
        <f t="shared" si="1"/>
        <v>106.9</v>
      </c>
      <c r="K12" s="306">
        <v>100000</v>
      </c>
      <c r="L12" s="304">
        <v>99242.2</v>
      </c>
      <c r="M12" s="304"/>
      <c r="N12" s="305">
        <f t="shared" si="2"/>
        <v>99.2</v>
      </c>
      <c r="O12" s="30">
        <f t="shared" si="3"/>
        <v>124.1</v>
      </c>
    </row>
    <row r="13" spans="1:15" ht="15.75" customHeight="1">
      <c r="A13" s="301" t="s">
        <v>24</v>
      </c>
      <c r="B13" s="306">
        <v>5597</v>
      </c>
      <c r="C13" s="306">
        <v>5597</v>
      </c>
      <c r="D13" s="304">
        <v>5702</v>
      </c>
      <c r="E13" s="304"/>
      <c r="F13" s="305">
        <f t="shared" si="0"/>
        <v>101.9</v>
      </c>
      <c r="G13" s="306">
        <v>5597</v>
      </c>
      <c r="H13" s="304">
        <v>5702</v>
      </c>
      <c r="I13" s="304"/>
      <c r="J13" s="305">
        <f t="shared" si="1"/>
        <v>101.9</v>
      </c>
      <c r="K13" s="306">
        <v>5597</v>
      </c>
      <c r="L13" s="304">
        <v>5824</v>
      </c>
      <c r="M13" s="304"/>
      <c r="N13" s="305">
        <f t="shared" si="2"/>
        <v>104.1</v>
      </c>
      <c r="O13" s="30">
        <f t="shared" si="3"/>
        <v>104.1</v>
      </c>
    </row>
    <row r="14" spans="1:15" ht="15.75" customHeight="1">
      <c r="A14" s="301" t="s">
        <v>25</v>
      </c>
      <c r="B14" s="306">
        <v>1000</v>
      </c>
      <c r="C14" s="306">
        <v>1000</v>
      </c>
      <c r="D14" s="304">
        <v>280</v>
      </c>
      <c r="E14" s="304"/>
      <c r="F14" s="305">
        <f t="shared" si="0"/>
        <v>28</v>
      </c>
      <c r="G14" s="306">
        <v>1000</v>
      </c>
      <c r="H14" s="304">
        <v>501.6</v>
      </c>
      <c r="I14" s="304"/>
      <c r="J14" s="305">
        <f t="shared" si="1"/>
        <v>50.2</v>
      </c>
      <c r="K14" s="306">
        <v>1000</v>
      </c>
      <c r="L14" s="304">
        <v>567.6</v>
      </c>
      <c r="M14" s="304"/>
      <c r="N14" s="305">
        <f t="shared" si="2"/>
        <v>56.8</v>
      </c>
      <c r="O14" s="30">
        <f t="shared" si="3"/>
        <v>56.8</v>
      </c>
    </row>
    <row r="15" spans="1:15" ht="15.75" customHeight="1">
      <c r="A15" s="301" t="s">
        <v>26</v>
      </c>
      <c r="B15" s="306">
        <v>62000</v>
      </c>
      <c r="C15" s="306">
        <v>62000</v>
      </c>
      <c r="D15" s="304">
        <v>26646.13</v>
      </c>
      <c r="E15" s="304"/>
      <c r="F15" s="305">
        <f t="shared" si="0"/>
        <v>43</v>
      </c>
      <c r="G15" s="306">
        <v>62000</v>
      </c>
      <c r="H15" s="304">
        <v>31452.35</v>
      </c>
      <c r="I15" s="304"/>
      <c r="J15" s="305">
        <f t="shared" si="1"/>
        <v>50.7</v>
      </c>
      <c r="K15" s="306">
        <v>62000</v>
      </c>
      <c r="L15" s="304">
        <v>55767.61</v>
      </c>
      <c r="M15" s="304"/>
      <c r="N15" s="305">
        <f t="shared" si="2"/>
        <v>89.9</v>
      </c>
      <c r="O15" s="30">
        <f t="shared" si="3"/>
        <v>89.9</v>
      </c>
    </row>
    <row r="16" spans="1:15" ht="15.75" customHeight="1">
      <c r="A16" s="301" t="s">
        <v>27</v>
      </c>
      <c r="B16" s="306">
        <v>1621217</v>
      </c>
      <c r="C16" s="306">
        <v>1621217</v>
      </c>
      <c r="D16" s="304">
        <v>804721</v>
      </c>
      <c r="E16" s="304"/>
      <c r="F16" s="305">
        <f t="shared" si="0"/>
        <v>49.6</v>
      </c>
      <c r="G16" s="306">
        <v>1621217</v>
      </c>
      <c r="H16" s="304">
        <v>1180280</v>
      </c>
      <c r="I16" s="304"/>
      <c r="J16" s="305">
        <f t="shared" si="1"/>
        <v>72.8</v>
      </c>
      <c r="K16" s="393">
        <v>1601113</v>
      </c>
      <c r="L16" s="304">
        <v>1603731</v>
      </c>
      <c r="M16" s="304"/>
      <c r="N16" s="305">
        <f t="shared" si="2"/>
        <v>100.2</v>
      </c>
      <c r="O16" s="30">
        <f t="shared" si="3"/>
        <v>98.9</v>
      </c>
    </row>
    <row r="17" spans="1:15" ht="15.75" customHeight="1">
      <c r="A17" s="301" t="s">
        <v>28</v>
      </c>
      <c r="B17" s="306"/>
      <c r="C17" s="306"/>
      <c r="D17" s="304"/>
      <c r="E17" s="304"/>
      <c r="F17" s="305" t="e">
        <f t="shared" si="0"/>
        <v>#DIV/0!</v>
      </c>
      <c r="G17" s="306"/>
      <c r="H17" s="304"/>
      <c r="I17" s="304"/>
      <c r="J17" s="305" t="e">
        <f t="shared" si="1"/>
        <v>#DIV/0!</v>
      </c>
      <c r="K17" s="306"/>
      <c r="L17" s="304"/>
      <c r="M17" s="304"/>
      <c r="N17" s="305" t="e">
        <f t="shared" si="2"/>
        <v>#DIV/0!</v>
      </c>
      <c r="O17" s="30" t="e">
        <f t="shared" si="3"/>
        <v>#DIV/0!</v>
      </c>
    </row>
    <row r="18" spans="1:15" ht="15.75" customHeight="1">
      <c r="A18" s="301" t="s">
        <v>29</v>
      </c>
      <c r="B18" s="306"/>
      <c r="C18" s="306"/>
      <c r="D18" s="304"/>
      <c r="E18" s="304"/>
      <c r="F18" s="305" t="e">
        <f t="shared" si="0"/>
        <v>#DIV/0!</v>
      </c>
      <c r="G18" s="306"/>
      <c r="H18" s="304"/>
      <c r="I18" s="304"/>
      <c r="J18" s="305" t="e">
        <f t="shared" si="1"/>
        <v>#DIV/0!</v>
      </c>
      <c r="K18" s="306"/>
      <c r="L18" s="304"/>
      <c r="M18" s="304"/>
      <c r="N18" s="305" t="e">
        <f t="shared" si="2"/>
        <v>#DIV/0!</v>
      </c>
      <c r="O18" s="30" t="e">
        <f t="shared" si="3"/>
        <v>#DIV/0!</v>
      </c>
    </row>
    <row r="19" spans="1:15" ht="15.75" customHeight="1">
      <c r="A19" s="301" t="s">
        <v>30</v>
      </c>
      <c r="B19" s="306"/>
      <c r="C19" s="306"/>
      <c r="D19" s="304"/>
      <c r="E19" s="304"/>
      <c r="F19" s="305" t="e">
        <f t="shared" si="0"/>
        <v>#DIV/0!</v>
      </c>
      <c r="G19" s="306"/>
      <c r="H19" s="304"/>
      <c r="I19" s="304"/>
      <c r="J19" s="305" t="e">
        <f t="shared" si="1"/>
        <v>#DIV/0!</v>
      </c>
      <c r="K19" s="306"/>
      <c r="L19" s="304"/>
      <c r="M19" s="304"/>
      <c r="N19" s="305" t="e">
        <f t="shared" si="2"/>
        <v>#DIV/0!</v>
      </c>
      <c r="O19" s="30" t="e">
        <f t="shared" si="3"/>
        <v>#DIV/0!</v>
      </c>
    </row>
    <row r="20" spans="1:15" ht="15.75" customHeight="1">
      <c r="A20" s="301" t="s">
        <v>31</v>
      </c>
      <c r="B20" s="306"/>
      <c r="C20" s="306"/>
      <c r="D20" s="304"/>
      <c r="E20" s="304"/>
      <c r="F20" s="305" t="e">
        <f t="shared" si="0"/>
        <v>#DIV/0!</v>
      </c>
      <c r="G20" s="306"/>
      <c r="H20" s="304"/>
      <c r="I20" s="304"/>
      <c r="J20" s="305" t="e">
        <f t="shared" si="1"/>
        <v>#DIV/0!</v>
      </c>
      <c r="K20" s="306"/>
      <c r="L20" s="304"/>
      <c r="M20" s="304"/>
      <c r="N20" s="305" t="e">
        <f t="shared" si="2"/>
        <v>#DIV/0!</v>
      </c>
      <c r="O20" s="30" t="e">
        <f t="shared" si="3"/>
        <v>#DIV/0!</v>
      </c>
    </row>
    <row r="21" spans="1:15" ht="15.75" customHeight="1">
      <c r="A21" s="301" t="s">
        <v>33</v>
      </c>
      <c r="B21" s="306"/>
      <c r="C21" s="306"/>
      <c r="D21" s="304"/>
      <c r="E21" s="304"/>
      <c r="F21" s="305" t="e">
        <f t="shared" si="0"/>
        <v>#DIV/0!</v>
      </c>
      <c r="G21" s="306"/>
      <c r="H21" s="304"/>
      <c r="I21" s="304"/>
      <c r="J21" s="305" t="e">
        <f t="shared" si="1"/>
        <v>#DIV/0!</v>
      </c>
      <c r="K21" s="306"/>
      <c r="L21" s="304"/>
      <c r="M21" s="304"/>
      <c r="N21" s="305" t="e">
        <f t="shared" si="2"/>
        <v>#DIV/0!</v>
      </c>
      <c r="O21" s="30" t="e">
        <f t="shared" si="3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>ROUND((D22+E22)/(C22/100),1)</f>
        <v>#DIV/0!</v>
      </c>
      <c r="G22" s="306"/>
      <c r="H22" s="304"/>
      <c r="I22" s="304"/>
      <c r="J22" s="305" t="e">
        <f>ROUND((H22+I22)/(G22/100),1)</f>
        <v>#DIV/0!</v>
      </c>
      <c r="K22" s="306"/>
      <c r="L22" s="304"/>
      <c r="M22" s="304"/>
      <c r="N22" s="305" t="e">
        <f>ROUND((L22+M22)/(K22/100),1)</f>
        <v>#DIV/0!</v>
      </c>
      <c r="O22" s="30" t="e">
        <f>ROUND((L22+M22)/(B22/100),1)</f>
        <v>#DIV/0!</v>
      </c>
    </row>
    <row r="23" spans="1:15" ht="15.75" customHeight="1">
      <c r="A23" s="301" t="s">
        <v>34</v>
      </c>
      <c r="B23" s="306">
        <v>10000</v>
      </c>
      <c r="C23" s="306">
        <v>10000</v>
      </c>
      <c r="D23" s="304">
        <v>4523.5</v>
      </c>
      <c r="E23" s="304"/>
      <c r="F23" s="305">
        <f t="shared" si="0"/>
        <v>45.2</v>
      </c>
      <c r="G23" s="306">
        <v>10000</v>
      </c>
      <c r="H23" s="304">
        <v>6748</v>
      </c>
      <c r="I23" s="304"/>
      <c r="J23" s="305">
        <f t="shared" si="1"/>
        <v>67.5</v>
      </c>
      <c r="K23" s="306">
        <v>10000</v>
      </c>
      <c r="L23" s="304">
        <v>8900</v>
      </c>
      <c r="M23" s="304"/>
      <c r="N23" s="305">
        <f t="shared" si="2"/>
        <v>89</v>
      </c>
      <c r="O23" s="30">
        <f t="shared" si="3"/>
        <v>89</v>
      </c>
    </row>
    <row r="24" spans="1:15" ht="15.75" customHeight="1">
      <c r="A24" s="301" t="s">
        <v>35</v>
      </c>
      <c r="B24" s="306"/>
      <c r="C24" s="306"/>
      <c r="D24" s="304"/>
      <c r="E24" s="304"/>
      <c r="F24" s="305" t="e">
        <f t="shared" si="0"/>
        <v>#DIV/0!</v>
      </c>
      <c r="G24" s="306"/>
      <c r="H24" s="304"/>
      <c r="I24" s="304"/>
      <c r="J24" s="305" t="e">
        <f t="shared" si="1"/>
        <v>#DIV/0!</v>
      </c>
      <c r="K24" s="306"/>
      <c r="L24" s="304"/>
      <c r="M24" s="304"/>
      <c r="N24" s="305" t="e">
        <f t="shared" si="2"/>
        <v>#DIV/0!</v>
      </c>
      <c r="O24" s="30" t="e">
        <f t="shared" si="3"/>
        <v>#DIV/0!</v>
      </c>
    </row>
    <row r="25" spans="1:15" ht="15.75" customHeight="1">
      <c r="A25" s="301" t="s">
        <v>36</v>
      </c>
      <c r="B25" s="306"/>
      <c r="C25" s="306"/>
      <c r="D25" s="304"/>
      <c r="E25" s="304"/>
      <c r="F25" s="305" t="e">
        <f t="shared" si="0"/>
        <v>#DIV/0!</v>
      </c>
      <c r="G25" s="306"/>
      <c r="H25" s="304"/>
      <c r="I25" s="304"/>
      <c r="J25" s="305" t="e">
        <f t="shared" si="1"/>
        <v>#DIV/0!</v>
      </c>
      <c r="K25" s="306"/>
      <c r="L25" s="304"/>
      <c r="M25" s="304"/>
      <c r="N25" s="305" t="e">
        <f t="shared" si="2"/>
        <v>#DIV/0!</v>
      </c>
      <c r="O25" s="30" t="e">
        <f t="shared" si="3"/>
        <v>#DIV/0!</v>
      </c>
    </row>
    <row r="26" spans="1:15" ht="15.75" customHeight="1">
      <c r="A26" s="301" t="s">
        <v>37</v>
      </c>
      <c r="B26" s="306"/>
      <c r="C26" s="306"/>
      <c r="D26" s="304"/>
      <c r="E26" s="304"/>
      <c r="F26" s="305" t="e">
        <f t="shared" si="0"/>
        <v>#DIV/0!</v>
      </c>
      <c r="G26" s="306"/>
      <c r="H26" s="304"/>
      <c r="I26" s="304"/>
      <c r="J26" s="305" t="e">
        <f t="shared" si="1"/>
        <v>#DIV/0!</v>
      </c>
      <c r="K26" s="306"/>
      <c r="L26" s="304"/>
      <c r="M26" s="304"/>
      <c r="N26" s="305" t="e">
        <f t="shared" si="2"/>
        <v>#DIV/0!</v>
      </c>
      <c r="O26" s="30" t="e">
        <f t="shared" si="3"/>
        <v>#DIV/0!</v>
      </c>
    </row>
    <row r="27" spans="1:15" ht="15.75" customHeight="1">
      <c r="A27" s="301" t="s">
        <v>38</v>
      </c>
      <c r="B27" s="306"/>
      <c r="C27" s="306"/>
      <c r="D27" s="304"/>
      <c r="E27" s="304"/>
      <c r="F27" s="305" t="e">
        <f t="shared" si="0"/>
        <v>#DIV/0!</v>
      </c>
      <c r="G27" s="306"/>
      <c r="H27" s="304"/>
      <c r="I27" s="304"/>
      <c r="J27" s="305" t="e">
        <f t="shared" si="1"/>
        <v>#DIV/0!</v>
      </c>
      <c r="K27" s="306"/>
      <c r="L27" s="304"/>
      <c r="M27" s="304"/>
      <c r="N27" s="305" t="e">
        <f t="shared" si="2"/>
        <v>#DIV/0!</v>
      </c>
      <c r="O27" s="30" t="e">
        <f t="shared" si="3"/>
        <v>#DIV/0!</v>
      </c>
    </row>
    <row r="28" spans="1:15" ht="15.75" customHeight="1">
      <c r="A28" s="301" t="s">
        <v>39</v>
      </c>
      <c r="B28" s="306"/>
      <c r="C28" s="306"/>
      <c r="D28" s="304"/>
      <c r="E28" s="304"/>
      <c r="F28" s="305" t="e">
        <f t="shared" si="0"/>
        <v>#DIV/0!</v>
      </c>
      <c r="G28" s="306"/>
      <c r="H28" s="304"/>
      <c r="I28" s="304"/>
      <c r="J28" s="305" t="e">
        <f t="shared" si="1"/>
        <v>#DIV/0!</v>
      </c>
      <c r="K28" s="306"/>
      <c r="L28" s="304"/>
      <c r="M28" s="304"/>
      <c r="N28" s="305" t="e">
        <f t="shared" si="2"/>
        <v>#DIV/0!</v>
      </c>
      <c r="O28" s="30" t="e">
        <f t="shared" si="3"/>
        <v>#DIV/0!</v>
      </c>
    </row>
    <row r="29" spans="1:15" ht="15.75" customHeight="1">
      <c r="A29" s="301" t="s">
        <v>40</v>
      </c>
      <c r="B29" s="306"/>
      <c r="C29" s="306"/>
      <c r="D29" s="304"/>
      <c r="E29" s="304"/>
      <c r="F29" s="305" t="e">
        <f t="shared" si="0"/>
        <v>#DIV/0!</v>
      </c>
      <c r="G29" s="306"/>
      <c r="H29" s="304"/>
      <c r="I29" s="304"/>
      <c r="J29" s="305" t="e">
        <f t="shared" si="1"/>
        <v>#DIV/0!</v>
      </c>
      <c r="K29" s="306"/>
      <c r="L29" s="304"/>
      <c r="M29" s="304"/>
      <c r="N29" s="305" t="e">
        <f t="shared" si="2"/>
        <v>#DIV/0!</v>
      </c>
      <c r="O29" s="30" t="e">
        <f t="shared" si="3"/>
        <v>#DIV/0!</v>
      </c>
    </row>
    <row r="30" spans="1:15" ht="15.75" customHeight="1">
      <c r="A30" s="301" t="s">
        <v>41</v>
      </c>
      <c r="B30" s="312"/>
      <c r="C30" s="312"/>
      <c r="D30" s="310"/>
      <c r="E30" s="310"/>
      <c r="F30" s="311" t="e">
        <f t="shared" si="0"/>
        <v>#DIV/0!</v>
      </c>
      <c r="G30" s="312"/>
      <c r="H30" s="310"/>
      <c r="I30" s="310"/>
      <c r="J30" s="311" t="e">
        <f t="shared" si="1"/>
        <v>#DIV/0!</v>
      </c>
      <c r="K30" s="312"/>
      <c r="L30" s="310"/>
      <c r="M30" s="310"/>
      <c r="N30" s="311" t="e">
        <f t="shared" si="2"/>
        <v>#DIV/0!</v>
      </c>
      <c r="O30" s="30" t="e">
        <f t="shared" si="3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314" t="s">
        <v>42</v>
      </c>
      <c r="B32" s="317"/>
      <c r="C32" s="317"/>
      <c r="D32" s="317"/>
      <c r="E32" s="317"/>
      <c r="F32" s="311" t="e">
        <f t="shared" si="0"/>
        <v>#DIV/0!</v>
      </c>
      <c r="G32" s="317"/>
      <c r="H32" s="317"/>
      <c r="I32" s="317"/>
      <c r="J32" s="311" t="e">
        <f t="shared" si="1"/>
        <v>#DIV/0!</v>
      </c>
      <c r="K32" s="317"/>
      <c r="L32" s="317"/>
      <c r="M32" s="317"/>
      <c r="N32" s="311" t="e">
        <f t="shared" si="2"/>
        <v>#DIV/0!</v>
      </c>
      <c r="O32" s="36" t="e">
        <f t="shared" si="3"/>
        <v>#DIV/0!</v>
      </c>
    </row>
    <row r="33" spans="1:15" ht="15.75" customHeight="1" thickBot="1">
      <c r="A33" s="318" t="s">
        <v>43</v>
      </c>
      <c r="B33" s="319">
        <f>SUM(B5:B30)</f>
        <v>2233819</v>
      </c>
      <c r="C33" s="320">
        <f>SUM(C5:C30)</f>
        <v>2233819</v>
      </c>
      <c r="D33" s="321">
        <f>SUM(D5:D30)</f>
        <v>1064860.23</v>
      </c>
      <c r="E33" s="322">
        <f>SUM(E5:E30)</f>
        <v>0</v>
      </c>
      <c r="F33" s="323">
        <f t="shared" si="0"/>
        <v>47.7</v>
      </c>
      <c r="G33" s="319">
        <f>SUM(G5:G30)</f>
        <v>2233819</v>
      </c>
      <c r="H33" s="321">
        <f>SUM(H5:H30)</f>
        <v>1596797.48</v>
      </c>
      <c r="I33" s="321">
        <f>SUM(I5:I30)</f>
        <v>0</v>
      </c>
      <c r="J33" s="323">
        <f t="shared" si="1"/>
        <v>71.5</v>
      </c>
      <c r="K33" s="394">
        <f>SUM(K5:K30)</f>
        <v>2211989</v>
      </c>
      <c r="L33" s="321">
        <f>SUM(L5:L30)</f>
        <v>2232287.31</v>
      </c>
      <c r="M33" s="322">
        <f>SUM(M5:M30)</f>
        <v>0</v>
      </c>
      <c r="N33" s="323">
        <f t="shared" si="2"/>
        <v>100.9</v>
      </c>
      <c r="O33" s="108">
        <f t="shared" si="3"/>
        <v>99.9</v>
      </c>
    </row>
    <row r="36" spans="1:2" ht="15.75" thickBot="1">
      <c r="A36" s="324" t="s">
        <v>44</v>
      </c>
      <c r="B36" s="324"/>
    </row>
    <row r="37" spans="1:13" ht="15.75" thickBot="1">
      <c r="A37" s="325"/>
      <c r="B37" s="326" t="s">
        <v>10</v>
      </c>
      <c r="C37" s="327" t="s">
        <v>14</v>
      </c>
      <c r="D37" s="395" t="s">
        <v>15</v>
      </c>
      <c r="I37" s="396"/>
      <c r="J37" s="397"/>
      <c r="K37" s="397"/>
      <c r="L37" s="398"/>
      <c r="M37" s="396"/>
    </row>
    <row r="38" spans="1:13" ht="15.75" customHeight="1">
      <c r="A38" s="329" t="s">
        <v>45</v>
      </c>
      <c r="B38" s="399">
        <v>9051.96</v>
      </c>
      <c r="C38" s="297">
        <v>9051.96</v>
      </c>
      <c r="D38" s="400">
        <v>9051.96</v>
      </c>
      <c r="I38" s="396"/>
      <c r="J38" s="397"/>
      <c r="K38" s="397"/>
      <c r="L38" s="398"/>
      <c r="M38" s="396"/>
    </row>
    <row r="39" spans="1:13" ht="15.75" customHeight="1">
      <c r="A39" s="329" t="s">
        <v>46</v>
      </c>
      <c r="B39" s="401">
        <v>18000</v>
      </c>
      <c r="C39" s="304">
        <v>18000</v>
      </c>
      <c r="D39" s="359">
        <v>10682</v>
      </c>
      <c r="I39" s="396"/>
      <c r="J39" s="397"/>
      <c r="K39" s="397"/>
      <c r="L39" s="398"/>
      <c r="M39" s="396"/>
    </row>
    <row r="40" spans="1:13" ht="15.75" customHeight="1">
      <c r="A40" s="329" t="s">
        <v>47</v>
      </c>
      <c r="B40" s="401">
        <v>26457</v>
      </c>
      <c r="C40" s="304">
        <v>28278</v>
      </c>
      <c r="D40" s="359">
        <v>31578</v>
      </c>
      <c r="I40" s="396"/>
      <c r="J40" s="397"/>
      <c r="K40" s="397"/>
      <c r="L40" s="398"/>
      <c r="M40" s="396"/>
    </row>
    <row r="41" spans="1:13" ht="15.75" customHeight="1">
      <c r="A41" s="329" t="s">
        <v>48</v>
      </c>
      <c r="B41" s="401">
        <v>50870.99</v>
      </c>
      <c r="C41" s="304">
        <v>50870.99</v>
      </c>
      <c r="D41" s="359">
        <v>50870.99</v>
      </c>
      <c r="I41" s="396"/>
      <c r="J41" s="397"/>
      <c r="K41" s="397"/>
      <c r="L41" s="398"/>
      <c r="M41" s="396"/>
    </row>
    <row r="42" spans="1:13" ht="15.75" customHeight="1">
      <c r="A42" s="329" t="s">
        <v>49</v>
      </c>
      <c r="B42" s="401">
        <v>0</v>
      </c>
      <c r="C42" s="304">
        <v>0</v>
      </c>
      <c r="D42" s="359">
        <v>0</v>
      </c>
      <c r="I42" s="396"/>
      <c r="J42" s="397"/>
      <c r="K42" s="397"/>
      <c r="L42" s="398"/>
      <c r="M42" s="396"/>
    </row>
    <row r="43" spans="1:13" ht="15.75" customHeight="1" thickBot="1">
      <c r="A43" s="332" t="s">
        <v>50</v>
      </c>
      <c r="B43" s="402">
        <v>0</v>
      </c>
      <c r="C43" s="362">
        <v>0</v>
      </c>
      <c r="D43" s="363">
        <v>0</v>
      </c>
      <c r="I43" s="396"/>
      <c r="J43" s="397"/>
      <c r="K43" s="397"/>
      <c r="L43" s="398"/>
      <c r="M43" s="396"/>
    </row>
    <row r="47" spans="1:14" ht="16.5" thickBot="1">
      <c r="A47" s="3" t="s">
        <v>51</v>
      </c>
      <c r="B47" s="3" t="s">
        <v>1</v>
      </c>
      <c r="C47" s="3"/>
      <c r="F47" s="3"/>
      <c r="G47" s="3"/>
      <c r="J47" s="3"/>
      <c r="K47" s="3"/>
      <c r="N47" s="3"/>
    </row>
    <row r="48" spans="1:15" ht="15">
      <c r="A48" s="279" t="s">
        <v>2</v>
      </c>
      <c r="B48" s="280" t="s">
        <v>3</v>
      </c>
      <c r="C48" s="285" t="s">
        <v>4</v>
      </c>
      <c r="D48" s="403" t="s">
        <v>5</v>
      </c>
      <c r="E48" s="336"/>
      <c r="F48" s="280" t="s">
        <v>6</v>
      </c>
      <c r="G48" s="281" t="s">
        <v>4</v>
      </c>
      <c r="H48" s="390" t="s">
        <v>7</v>
      </c>
      <c r="I48" s="337"/>
      <c r="J48" s="280" t="s">
        <v>6</v>
      </c>
      <c r="K48" s="338" t="s">
        <v>4</v>
      </c>
      <c r="L48" s="390" t="s">
        <v>8</v>
      </c>
      <c r="M48" s="337"/>
      <c r="N48" s="280" t="s">
        <v>6</v>
      </c>
      <c r="O48" s="412" t="s">
        <v>95</v>
      </c>
    </row>
    <row r="49" spans="1:15" ht="15.75" thickBot="1">
      <c r="A49" s="287"/>
      <c r="B49" s="288" t="s">
        <v>9</v>
      </c>
      <c r="C49" s="292" t="s">
        <v>10</v>
      </c>
      <c r="D49" s="404" t="s">
        <v>11</v>
      </c>
      <c r="E49" s="291" t="s">
        <v>12</v>
      </c>
      <c r="F49" s="288" t="s">
        <v>13</v>
      </c>
      <c r="G49" s="289" t="s">
        <v>14</v>
      </c>
      <c r="H49" s="391" t="s">
        <v>11</v>
      </c>
      <c r="I49" s="339" t="s">
        <v>12</v>
      </c>
      <c r="J49" s="288" t="s">
        <v>13</v>
      </c>
      <c r="K49" s="340" t="s">
        <v>15</v>
      </c>
      <c r="L49" s="391" t="s">
        <v>11</v>
      </c>
      <c r="M49" s="339" t="s">
        <v>12</v>
      </c>
      <c r="N49" s="288" t="s">
        <v>13</v>
      </c>
      <c r="O49" s="413" t="s">
        <v>96</v>
      </c>
    </row>
    <row r="50" spans="1:15" ht="15">
      <c r="A50" s="341" t="s">
        <v>52</v>
      </c>
      <c r="B50" s="295"/>
      <c r="C50" s="296"/>
      <c r="D50" s="330"/>
      <c r="E50" s="342"/>
      <c r="F50" s="295" t="e">
        <f aca="true" t="shared" si="4" ref="F50:F81">ROUND((D50+E50)/(C50/100),1)</f>
        <v>#DIV/0!</v>
      </c>
      <c r="G50" s="296"/>
      <c r="H50" s="330"/>
      <c r="I50" s="342"/>
      <c r="J50" s="295" t="e">
        <f aca="true" t="shared" si="5" ref="J50:J81">ROUND((H50+I50)/(G50/100),1)</f>
        <v>#DIV/0!</v>
      </c>
      <c r="K50" s="343"/>
      <c r="L50" s="330"/>
      <c r="M50" s="342"/>
      <c r="N50" s="295" t="e">
        <f aca="true" t="shared" si="6" ref="N50:N81">ROUND((L50+M50)/(K50/100),1)</f>
        <v>#DIV/0!</v>
      </c>
      <c r="O50" s="23" t="e">
        <f aca="true" t="shared" si="7" ref="O50:O81">ROUND((L50+M50)/(B50/100),1)</f>
        <v>#DIV/0!</v>
      </c>
    </row>
    <row r="51" spans="1:15" ht="15">
      <c r="A51" s="344" t="s">
        <v>53</v>
      </c>
      <c r="B51" s="302">
        <v>120000</v>
      </c>
      <c r="C51" s="303">
        <v>120000</v>
      </c>
      <c r="D51" s="331">
        <v>85714</v>
      </c>
      <c r="E51" s="345"/>
      <c r="F51" s="302">
        <f t="shared" si="4"/>
        <v>71.4</v>
      </c>
      <c r="G51" s="303">
        <v>120000</v>
      </c>
      <c r="H51" s="331">
        <v>104686</v>
      </c>
      <c r="I51" s="345"/>
      <c r="J51" s="302">
        <f t="shared" si="5"/>
        <v>87.2</v>
      </c>
      <c r="K51" s="303">
        <v>120000</v>
      </c>
      <c r="L51" s="331">
        <v>145651</v>
      </c>
      <c r="M51" s="345"/>
      <c r="N51" s="302">
        <f t="shared" si="6"/>
        <v>121.4</v>
      </c>
      <c r="O51" s="23">
        <f t="shared" si="7"/>
        <v>121.4</v>
      </c>
    </row>
    <row r="52" spans="1:15" ht="15">
      <c r="A52" s="344" t="s">
        <v>54</v>
      </c>
      <c r="B52" s="302"/>
      <c r="C52" s="303"/>
      <c r="D52" s="331"/>
      <c r="E52" s="345"/>
      <c r="F52" s="302" t="e">
        <f t="shared" si="4"/>
        <v>#DIV/0!</v>
      </c>
      <c r="G52" s="303"/>
      <c r="H52" s="331"/>
      <c r="I52" s="345"/>
      <c r="J52" s="302" t="e">
        <f t="shared" si="5"/>
        <v>#DIV/0!</v>
      </c>
      <c r="K52" s="303"/>
      <c r="L52" s="331"/>
      <c r="M52" s="345"/>
      <c r="N52" s="302" t="e">
        <f t="shared" si="6"/>
        <v>#DIV/0!</v>
      </c>
      <c r="O52" s="23" t="e">
        <f t="shared" si="7"/>
        <v>#DIV/0!</v>
      </c>
    </row>
    <row r="53" spans="1:15" ht="15">
      <c r="A53" s="344" t="s">
        <v>55</v>
      </c>
      <c r="B53" s="302"/>
      <c r="C53" s="303"/>
      <c r="D53" s="331"/>
      <c r="E53" s="345"/>
      <c r="F53" s="302" t="e">
        <f t="shared" si="4"/>
        <v>#DIV/0!</v>
      </c>
      <c r="G53" s="303"/>
      <c r="H53" s="331"/>
      <c r="I53" s="345"/>
      <c r="J53" s="302" t="e">
        <f t="shared" si="5"/>
        <v>#DIV/0!</v>
      </c>
      <c r="K53" s="303"/>
      <c r="L53" s="331"/>
      <c r="M53" s="345"/>
      <c r="N53" s="302" t="e">
        <f t="shared" si="6"/>
        <v>#DIV/0!</v>
      </c>
      <c r="O53" s="23" t="e">
        <f t="shared" si="7"/>
        <v>#DIV/0!</v>
      </c>
    </row>
    <row r="54" spans="1:15" ht="15">
      <c r="A54" s="344" t="s">
        <v>56</v>
      </c>
      <c r="B54" s="302"/>
      <c r="C54" s="303"/>
      <c r="D54" s="331"/>
      <c r="E54" s="345"/>
      <c r="F54" s="302" t="e">
        <f t="shared" si="4"/>
        <v>#DIV/0!</v>
      </c>
      <c r="G54" s="303"/>
      <c r="H54" s="331"/>
      <c r="I54" s="345"/>
      <c r="J54" s="302" t="e">
        <f t="shared" si="5"/>
        <v>#DIV/0!</v>
      </c>
      <c r="K54" s="303"/>
      <c r="L54" s="331"/>
      <c r="M54" s="345"/>
      <c r="N54" s="302" t="e">
        <f t="shared" si="6"/>
        <v>#DIV/0!</v>
      </c>
      <c r="O54" s="23" t="e">
        <f t="shared" si="7"/>
        <v>#DIV/0!</v>
      </c>
    </row>
    <row r="55" spans="1:15" ht="15">
      <c r="A55" s="344" t="s">
        <v>57</v>
      </c>
      <c r="B55" s="302"/>
      <c r="C55" s="303"/>
      <c r="D55" s="331"/>
      <c r="E55" s="345"/>
      <c r="F55" s="302" t="e">
        <f t="shared" si="4"/>
        <v>#DIV/0!</v>
      </c>
      <c r="G55" s="303"/>
      <c r="H55" s="331"/>
      <c r="I55" s="345"/>
      <c r="J55" s="302" t="e">
        <f t="shared" si="5"/>
        <v>#DIV/0!</v>
      </c>
      <c r="K55" s="303"/>
      <c r="L55" s="331"/>
      <c r="M55" s="345"/>
      <c r="N55" s="302" t="e">
        <f t="shared" si="6"/>
        <v>#DIV/0!</v>
      </c>
      <c r="O55" s="23" t="e">
        <f t="shared" si="7"/>
        <v>#DIV/0!</v>
      </c>
    </row>
    <row r="56" spans="1:15" ht="15">
      <c r="A56" s="344" t="s">
        <v>58</v>
      </c>
      <c r="B56" s="302"/>
      <c r="C56" s="303"/>
      <c r="D56" s="331"/>
      <c r="E56" s="345"/>
      <c r="F56" s="302" t="e">
        <f t="shared" si="4"/>
        <v>#DIV/0!</v>
      </c>
      <c r="G56" s="303"/>
      <c r="H56" s="331"/>
      <c r="I56" s="345"/>
      <c r="J56" s="302" t="e">
        <f t="shared" si="5"/>
        <v>#DIV/0!</v>
      </c>
      <c r="K56" s="303"/>
      <c r="L56" s="331"/>
      <c r="M56" s="345"/>
      <c r="N56" s="302" t="e">
        <f t="shared" si="6"/>
        <v>#DIV/0!</v>
      </c>
      <c r="O56" s="23" t="e">
        <f t="shared" si="7"/>
        <v>#DIV/0!</v>
      </c>
    </row>
    <row r="57" spans="1:15" ht="15">
      <c r="A57" s="344" t="s">
        <v>59</v>
      </c>
      <c r="B57" s="302"/>
      <c r="C57" s="303"/>
      <c r="D57" s="331"/>
      <c r="E57" s="345"/>
      <c r="F57" s="302" t="e">
        <f t="shared" si="4"/>
        <v>#DIV/0!</v>
      </c>
      <c r="G57" s="303"/>
      <c r="H57" s="331"/>
      <c r="I57" s="345"/>
      <c r="J57" s="302" t="e">
        <f t="shared" si="5"/>
        <v>#DIV/0!</v>
      </c>
      <c r="K57" s="303"/>
      <c r="L57" s="331"/>
      <c r="M57" s="345"/>
      <c r="N57" s="302" t="e">
        <f t="shared" si="6"/>
        <v>#DIV/0!</v>
      </c>
      <c r="O57" s="23" t="e">
        <f t="shared" si="7"/>
        <v>#DIV/0!</v>
      </c>
    </row>
    <row r="58" spans="1:15" ht="15">
      <c r="A58" s="344" t="s">
        <v>60</v>
      </c>
      <c r="B58" s="302"/>
      <c r="C58" s="303"/>
      <c r="D58" s="331"/>
      <c r="E58" s="345"/>
      <c r="F58" s="302" t="e">
        <f t="shared" si="4"/>
        <v>#DIV/0!</v>
      </c>
      <c r="G58" s="303"/>
      <c r="H58" s="331"/>
      <c r="I58" s="345"/>
      <c r="J58" s="302" t="e">
        <f t="shared" si="5"/>
        <v>#DIV/0!</v>
      </c>
      <c r="K58" s="303"/>
      <c r="L58" s="331"/>
      <c r="M58" s="345"/>
      <c r="N58" s="302" t="e">
        <f t="shared" si="6"/>
        <v>#DIV/0!</v>
      </c>
      <c r="O58" s="23" t="e">
        <f t="shared" si="7"/>
        <v>#DIV/0!</v>
      </c>
    </row>
    <row r="59" spans="1:15" ht="15">
      <c r="A59" s="344" t="s">
        <v>61</v>
      </c>
      <c r="B59" s="302"/>
      <c r="C59" s="303"/>
      <c r="D59" s="331"/>
      <c r="E59" s="345"/>
      <c r="F59" s="302" t="e">
        <f t="shared" si="4"/>
        <v>#DIV/0!</v>
      </c>
      <c r="G59" s="303"/>
      <c r="H59" s="331"/>
      <c r="I59" s="345"/>
      <c r="J59" s="302" t="e">
        <f t="shared" si="5"/>
        <v>#DIV/0!</v>
      </c>
      <c r="K59" s="303"/>
      <c r="L59" s="331"/>
      <c r="M59" s="345"/>
      <c r="N59" s="302" t="e">
        <f t="shared" si="6"/>
        <v>#DIV/0!</v>
      </c>
      <c r="O59" s="23" t="e">
        <f t="shared" si="7"/>
        <v>#DIV/0!</v>
      </c>
    </row>
    <row r="60" spans="1:15" ht="15">
      <c r="A60" s="344" t="s">
        <v>62</v>
      </c>
      <c r="B60" s="302"/>
      <c r="C60" s="303"/>
      <c r="D60" s="331"/>
      <c r="E60" s="345"/>
      <c r="F60" s="302" t="e">
        <f t="shared" si="4"/>
        <v>#DIV/0!</v>
      </c>
      <c r="G60" s="303"/>
      <c r="H60" s="331"/>
      <c r="I60" s="345"/>
      <c r="J60" s="302" t="e">
        <f t="shared" si="5"/>
        <v>#DIV/0!</v>
      </c>
      <c r="K60" s="303"/>
      <c r="L60" s="331"/>
      <c r="M60" s="345"/>
      <c r="N60" s="302" t="e">
        <f t="shared" si="6"/>
        <v>#DIV/0!</v>
      </c>
      <c r="O60" s="23" t="e">
        <f t="shared" si="7"/>
        <v>#DIV/0!</v>
      </c>
    </row>
    <row r="61" spans="1:15" ht="15">
      <c r="A61" s="344" t="s">
        <v>63</v>
      </c>
      <c r="B61" s="302"/>
      <c r="C61" s="303"/>
      <c r="D61" s="331"/>
      <c r="E61" s="345"/>
      <c r="F61" s="302" t="e">
        <f t="shared" si="4"/>
        <v>#DIV/0!</v>
      </c>
      <c r="G61" s="303"/>
      <c r="H61" s="331"/>
      <c r="I61" s="345"/>
      <c r="J61" s="302" t="e">
        <f t="shared" si="5"/>
        <v>#DIV/0!</v>
      </c>
      <c r="K61" s="303"/>
      <c r="L61" s="331"/>
      <c r="M61" s="345"/>
      <c r="N61" s="302" t="e">
        <f t="shared" si="6"/>
        <v>#DIV/0!</v>
      </c>
      <c r="O61" s="23" t="e">
        <f t="shared" si="7"/>
        <v>#DIV/0!</v>
      </c>
    </row>
    <row r="62" spans="1:15" ht="15">
      <c r="A62" s="344" t="s">
        <v>64</v>
      </c>
      <c r="B62" s="302"/>
      <c r="C62" s="303"/>
      <c r="D62" s="331"/>
      <c r="E62" s="345"/>
      <c r="F62" s="302" t="e">
        <f t="shared" si="4"/>
        <v>#DIV/0!</v>
      </c>
      <c r="G62" s="303"/>
      <c r="H62" s="331"/>
      <c r="I62" s="345"/>
      <c r="J62" s="302" t="e">
        <f t="shared" si="5"/>
        <v>#DIV/0!</v>
      </c>
      <c r="K62" s="303"/>
      <c r="L62" s="331"/>
      <c r="M62" s="345"/>
      <c r="N62" s="302" t="e">
        <f t="shared" si="6"/>
        <v>#DIV/0!</v>
      </c>
      <c r="O62" s="23" t="e">
        <f t="shared" si="7"/>
        <v>#DIV/0!</v>
      </c>
    </row>
    <row r="63" spans="1:15" ht="15">
      <c r="A63" s="344" t="s">
        <v>65</v>
      </c>
      <c r="B63" s="302"/>
      <c r="C63" s="303"/>
      <c r="D63" s="331"/>
      <c r="E63" s="345"/>
      <c r="F63" s="302" t="e">
        <f t="shared" si="4"/>
        <v>#DIV/0!</v>
      </c>
      <c r="G63" s="303"/>
      <c r="H63" s="331"/>
      <c r="I63" s="345"/>
      <c r="J63" s="302" t="e">
        <f t="shared" si="5"/>
        <v>#DIV/0!</v>
      </c>
      <c r="K63" s="303"/>
      <c r="L63" s="331"/>
      <c r="M63" s="345"/>
      <c r="N63" s="302" t="e">
        <f t="shared" si="6"/>
        <v>#DIV/0!</v>
      </c>
      <c r="O63" s="23" t="e">
        <f t="shared" si="7"/>
        <v>#DIV/0!</v>
      </c>
    </row>
    <row r="64" spans="1:15" ht="15">
      <c r="A64" s="344" t="s">
        <v>66</v>
      </c>
      <c r="B64" s="302"/>
      <c r="C64" s="303"/>
      <c r="D64" s="331"/>
      <c r="E64" s="345"/>
      <c r="F64" s="302" t="e">
        <f t="shared" si="4"/>
        <v>#DIV/0!</v>
      </c>
      <c r="G64" s="303"/>
      <c r="H64" s="331"/>
      <c r="I64" s="345"/>
      <c r="J64" s="302" t="e">
        <f t="shared" si="5"/>
        <v>#DIV/0!</v>
      </c>
      <c r="K64" s="303"/>
      <c r="L64" s="331"/>
      <c r="M64" s="345"/>
      <c r="N64" s="302" t="e">
        <f t="shared" si="6"/>
        <v>#DIV/0!</v>
      </c>
      <c r="O64" s="23" t="e">
        <f t="shared" si="7"/>
        <v>#DIV/0!</v>
      </c>
    </row>
    <row r="65" spans="1:15" ht="15">
      <c r="A65" s="344" t="s">
        <v>67</v>
      </c>
      <c r="B65" s="302"/>
      <c r="C65" s="303"/>
      <c r="D65" s="331"/>
      <c r="E65" s="345"/>
      <c r="F65" s="302" t="e">
        <f t="shared" si="4"/>
        <v>#DIV/0!</v>
      </c>
      <c r="G65" s="303"/>
      <c r="H65" s="331"/>
      <c r="I65" s="345"/>
      <c r="J65" s="302" t="e">
        <f t="shared" si="5"/>
        <v>#DIV/0!</v>
      </c>
      <c r="K65" s="303">
        <v>0</v>
      </c>
      <c r="L65" s="331">
        <v>7318</v>
      </c>
      <c r="M65" s="345"/>
      <c r="N65" s="302" t="e">
        <f t="shared" si="6"/>
        <v>#DIV/0!</v>
      </c>
      <c r="O65" s="23" t="e">
        <f t="shared" si="7"/>
        <v>#DIV/0!</v>
      </c>
    </row>
    <row r="66" spans="1:15" ht="15">
      <c r="A66" s="344" t="s">
        <v>68</v>
      </c>
      <c r="B66" s="302">
        <v>68000</v>
      </c>
      <c r="C66" s="303">
        <v>68000</v>
      </c>
      <c r="D66" s="331">
        <v>41310</v>
      </c>
      <c r="E66" s="345"/>
      <c r="F66" s="302">
        <f t="shared" si="4"/>
        <v>60.8</v>
      </c>
      <c r="G66" s="303">
        <v>68000</v>
      </c>
      <c r="H66" s="331">
        <v>47940</v>
      </c>
      <c r="I66" s="345"/>
      <c r="J66" s="302">
        <f t="shared" si="5"/>
        <v>70.5</v>
      </c>
      <c r="K66" s="303">
        <v>68000</v>
      </c>
      <c r="L66" s="331">
        <v>68340</v>
      </c>
      <c r="M66" s="345"/>
      <c r="N66" s="302">
        <f t="shared" si="6"/>
        <v>100.5</v>
      </c>
      <c r="O66" s="23">
        <f t="shared" si="7"/>
        <v>100.5</v>
      </c>
    </row>
    <row r="67" spans="1:15" ht="15">
      <c r="A67" s="344" t="s">
        <v>69</v>
      </c>
      <c r="B67" s="302">
        <v>1000</v>
      </c>
      <c r="C67" s="303">
        <v>1000</v>
      </c>
      <c r="D67" s="331">
        <v>667.87</v>
      </c>
      <c r="E67" s="345"/>
      <c r="F67" s="302">
        <f t="shared" si="4"/>
        <v>66.8</v>
      </c>
      <c r="G67" s="303">
        <v>1000</v>
      </c>
      <c r="H67" s="331">
        <v>1108.66</v>
      </c>
      <c r="I67" s="345"/>
      <c r="J67" s="302">
        <f t="shared" si="5"/>
        <v>110.9</v>
      </c>
      <c r="K67" s="303">
        <v>1000</v>
      </c>
      <c r="L67" s="331">
        <v>1413.21</v>
      </c>
      <c r="M67" s="345"/>
      <c r="N67" s="302">
        <f t="shared" si="6"/>
        <v>141.3</v>
      </c>
      <c r="O67" s="23">
        <f t="shared" si="7"/>
        <v>141.3</v>
      </c>
    </row>
    <row r="68" spans="1:15" ht="15">
      <c r="A68" s="344" t="s">
        <v>70</v>
      </c>
      <c r="B68" s="302"/>
      <c r="C68" s="303"/>
      <c r="D68" s="331"/>
      <c r="E68" s="345"/>
      <c r="F68" s="302" t="e">
        <f t="shared" si="4"/>
        <v>#DIV/0!</v>
      </c>
      <c r="G68" s="303"/>
      <c r="H68" s="331"/>
      <c r="I68" s="345"/>
      <c r="J68" s="302" t="e">
        <f t="shared" si="5"/>
        <v>#DIV/0!</v>
      </c>
      <c r="K68" s="303"/>
      <c r="L68" s="331"/>
      <c r="M68" s="345"/>
      <c r="N68" s="302" t="e">
        <f t="shared" si="6"/>
        <v>#DIV/0!</v>
      </c>
      <c r="O68" s="23" t="e">
        <f t="shared" si="7"/>
        <v>#DIV/0!</v>
      </c>
    </row>
    <row r="69" spans="1:15" ht="15">
      <c r="A69" s="344" t="s">
        <v>71</v>
      </c>
      <c r="B69" s="302"/>
      <c r="C69" s="303"/>
      <c r="D69" s="331"/>
      <c r="E69" s="345"/>
      <c r="F69" s="302" t="e">
        <f t="shared" si="4"/>
        <v>#DIV/0!</v>
      </c>
      <c r="G69" s="303"/>
      <c r="H69" s="331"/>
      <c r="I69" s="345"/>
      <c r="J69" s="302" t="e">
        <f t="shared" si="5"/>
        <v>#DIV/0!</v>
      </c>
      <c r="K69" s="303"/>
      <c r="L69" s="331"/>
      <c r="M69" s="345"/>
      <c r="N69" s="302" t="e">
        <f t="shared" si="6"/>
        <v>#DIV/0!</v>
      </c>
      <c r="O69" s="23" t="e">
        <f t="shared" si="7"/>
        <v>#DIV/0!</v>
      </c>
    </row>
    <row r="70" spans="1:15" ht="15">
      <c r="A70" s="344" t="s">
        <v>72</v>
      </c>
      <c r="B70" s="302"/>
      <c r="C70" s="303"/>
      <c r="D70" s="331"/>
      <c r="E70" s="345"/>
      <c r="F70" s="302" t="e">
        <f t="shared" si="4"/>
        <v>#DIV/0!</v>
      </c>
      <c r="G70" s="303"/>
      <c r="H70" s="331"/>
      <c r="I70" s="345"/>
      <c r="J70" s="302" t="e">
        <f t="shared" si="5"/>
        <v>#DIV/0!</v>
      </c>
      <c r="K70" s="303"/>
      <c r="L70" s="331"/>
      <c r="M70" s="345"/>
      <c r="N70" s="302" t="e">
        <f t="shared" si="6"/>
        <v>#DIV/0!</v>
      </c>
      <c r="O70" s="23" t="e">
        <f t="shared" si="7"/>
        <v>#DIV/0!</v>
      </c>
    </row>
    <row r="71" spans="1:15" ht="15">
      <c r="A71" s="347" t="s">
        <v>73</v>
      </c>
      <c r="B71" s="302">
        <f>SUM(B50:B70)</f>
        <v>189000</v>
      </c>
      <c r="C71" s="303">
        <f>SUM(C50:C70)</f>
        <v>189000</v>
      </c>
      <c r="D71" s="331">
        <f>SUM(D50:D70)</f>
        <v>127691.87</v>
      </c>
      <c r="E71" s="345">
        <f>SUM(E50:E70)</f>
        <v>0</v>
      </c>
      <c r="F71" s="302">
        <f t="shared" si="4"/>
        <v>67.6</v>
      </c>
      <c r="G71" s="303">
        <f>SUM(G50:G70)</f>
        <v>189000</v>
      </c>
      <c r="H71" s="331">
        <f>SUM(H50:H70)</f>
        <v>153734.66</v>
      </c>
      <c r="I71" s="345">
        <f>SUM(I50:I70)</f>
        <v>0</v>
      </c>
      <c r="J71" s="302">
        <f t="shared" si="5"/>
        <v>81.3</v>
      </c>
      <c r="K71" s="303">
        <f>SUM(K50:K70)</f>
        <v>189000</v>
      </c>
      <c r="L71" s="331">
        <f>SUM(L50:L70)</f>
        <v>222722.21</v>
      </c>
      <c r="M71" s="345">
        <f>SUM(M50:M70)</f>
        <v>0</v>
      </c>
      <c r="N71" s="302">
        <f t="shared" si="6"/>
        <v>117.8</v>
      </c>
      <c r="O71" s="23">
        <f t="shared" si="7"/>
        <v>117.8</v>
      </c>
    </row>
    <row r="72" spans="1:15" ht="15">
      <c r="A72" s="344" t="s">
        <v>74</v>
      </c>
      <c r="B72" s="308"/>
      <c r="C72" s="309"/>
      <c r="D72" s="348"/>
      <c r="E72" s="349"/>
      <c r="F72" s="302" t="e">
        <f t="shared" si="4"/>
        <v>#DIV/0!</v>
      </c>
      <c r="G72" s="309"/>
      <c r="H72" s="348"/>
      <c r="I72" s="349"/>
      <c r="J72" s="302" t="e">
        <f t="shared" si="5"/>
        <v>#DIV/0!</v>
      </c>
      <c r="K72" s="350"/>
      <c r="L72" s="348" t="s">
        <v>94</v>
      </c>
      <c r="M72" s="349"/>
      <c r="N72" s="302" t="e">
        <f t="shared" si="6"/>
        <v>#VALUE!</v>
      </c>
      <c r="O72" s="23" t="e">
        <f t="shared" si="7"/>
        <v>#VALUE!</v>
      </c>
    </row>
    <row r="73" spans="1:15" ht="15">
      <c r="A73" s="344" t="s">
        <v>75</v>
      </c>
      <c r="B73" s="308">
        <v>411005</v>
      </c>
      <c r="C73" s="309">
        <v>411005</v>
      </c>
      <c r="D73" s="348">
        <v>224389.32</v>
      </c>
      <c r="E73" s="349"/>
      <c r="F73" s="308">
        <f t="shared" si="4"/>
        <v>54.6</v>
      </c>
      <c r="G73" s="309">
        <v>411005</v>
      </c>
      <c r="H73" s="348">
        <v>317697.15</v>
      </c>
      <c r="I73" s="349"/>
      <c r="J73" s="308">
        <f t="shared" si="5"/>
        <v>77.3</v>
      </c>
      <c r="K73" s="350">
        <v>411005</v>
      </c>
      <c r="L73" s="348">
        <v>411005</v>
      </c>
      <c r="M73" s="349"/>
      <c r="N73" s="308">
        <f t="shared" si="6"/>
        <v>100</v>
      </c>
      <c r="O73" s="23">
        <f t="shared" si="7"/>
        <v>100</v>
      </c>
    </row>
    <row r="74" spans="1:15" ht="15">
      <c r="A74" s="347" t="s">
        <v>76</v>
      </c>
      <c r="B74" s="351"/>
      <c r="C74" s="352"/>
      <c r="D74" s="353"/>
      <c r="E74" s="354"/>
      <c r="F74" s="308" t="e">
        <f t="shared" si="4"/>
        <v>#DIV/0!</v>
      </c>
      <c r="G74" s="352"/>
      <c r="H74" s="353"/>
      <c r="I74" s="354"/>
      <c r="J74" s="308" t="e">
        <f t="shared" si="5"/>
        <v>#DIV/0!</v>
      </c>
      <c r="K74" s="352"/>
      <c r="L74" s="353"/>
      <c r="M74" s="354"/>
      <c r="N74" s="308" t="e">
        <f t="shared" si="6"/>
        <v>#DIV/0!</v>
      </c>
      <c r="O74" s="23" t="e">
        <f t="shared" si="7"/>
        <v>#DIV/0!</v>
      </c>
    </row>
    <row r="75" spans="1:15" ht="15">
      <c r="A75" s="344" t="s">
        <v>77</v>
      </c>
      <c r="B75" s="302">
        <v>1633814</v>
      </c>
      <c r="C75" s="303">
        <v>1633814</v>
      </c>
      <c r="D75" s="331">
        <v>933113</v>
      </c>
      <c r="E75" s="345"/>
      <c r="F75" s="308">
        <f t="shared" si="4"/>
        <v>57.1</v>
      </c>
      <c r="G75" s="303">
        <v>1633814</v>
      </c>
      <c r="H75" s="331">
        <v>1201053</v>
      </c>
      <c r="I75" s="345"/>
      <c r="J75" s="308">
        <f t="shared" si="5"/>
        <v>73.5</v>
      </c>
      <c r="K75" s="303">
        <v>1611984</v>
      </c>
      <c r="L75" s="331">
        <v>1611984</v>
      </c>
      <c r="M75" s="345"/>
      <c r="N75" s="308">
        <f t="shared" si="6"/>
        <v>100</v>
      </c>
      <c r="O75" s="23">
        <f t="shared" si="7"/>
        <v>98.7</v>
      </c>
    </row>
    <row r="76" spans="1:15" ht="15">
      <c r="A76" s="344" t="s">
        <v>78</v>
      </c>
      <c r="B76" s="302"/>
      <c r="C76" s="303"/>
      <c r="D76" s="331"/>
      <c r="E76" s="345"/>
      <c r="F76" s="302" t="e">
        <f t="shared" si="4"/>
        <v>#DIV/0!</v>
      </c>
      <c r="G76" s="303"/>
      <c r="H76" s="331"/>
      <c r="I76" s="345"/>
      <c r="J76" s="302" t="e">
        <f t="shared" si="5"/>
        <v>#DIV/0!</v>
      </c>
      <c r="K76" s="303"/>
      <c r="L76" s="331"/>
      <c r="M76" s="345"/>
      <c r="N76" s="302" t="e">
        <f t="shared" si="6"/>
        <v>#DIV/0!</v>
      </c>
      <c r="O76" s="23" t="e">
        <f t="shared" si="7"/>
        <v>#DIV/0!</v>
      </c>
    </row>
    <row r="77" spans="1:15" ht="15">
      <c r="A77" s="344" t="s">
        <v>79</v>
      </c>
      <c r="B77" s="302"/>
      <c r="C77" s="303"/>
      <c r="D77" s="331"/>
      <c r="E77" s="345"/>
      <c r="F77" s="308" t="e">
        <f t="shared" si="4"/>
        <v>#DIV/0!</v>
      </c>
      <c r="G77" s="303"/>
      <c r="H77" s="331"/>
      <c r="I77" s="345"/>
      <c r="J77" s="308" t="e">
        <f t="shared" si="5"/>
        <v>#DIV/0!</v>
      </c>
      <c r="K77" s="303"/>
      <c r="L77" s="331"/>
      <c r="M77" s="345"/>
      <c r="N77" s="308" t="e">
        <f t="shared" si="6"/>
        <v>#DIV/0!</v>
      </c>
      <c r="O77" s="23" t="e">
        <f t="shared" si="7"/>
        <v>#DIV/0!</v>
      </c>
    </row>
    <row r="78" spans="1:15" ht="15">
      <c r="A78" s="347" t="s">
        <v>80</v>
      </c>
      <c r="B78" s="302"/>
      <c r="C78" s="303"/>
      <c r="D78" s="331"/>
      <c r="E78" s="345"/>
      <c r="F78" s="308" t="e">
        <f t="shared" si="4"/>
        <v>#DIV/0!</v>
      </c>
      <c r="G78" s="303"/>
      <c r="H78" s="331"/>
      <c r="I78" s="345"/>
      <c r="J78" s="308" t="e">
        <f t="shared" si="5"/>
        <v>#DIV/0!</v>
      </c>
      <c r="K78" s="303"/>
      <c r="L78" s="331"/>
      <c r="M78" s="345"/>
      <c r="N78" s="308" t="e">
        <f t="shared" si="6"/>
        <v>#DIV/0!</v>
      </c>
      <c r="O78" s="23" t="e">
        <f t="shared" si="7"/>
        <v>#DIV/0!</v>
      </c>
    </row>
    <row r="79" spans="1:15" ht="15">
      <c r="A79" s="347" t="s">
        <v>81</v>
      </c>
      <c r="B79" s="302">
        <f>SUM(B73:B78)</f>
        <v>2044819</v>
      </c>
      <c r="C79" s="303">
        <f>SUM(C73:C78)</f>
        <v>2044819</v>
      </c>
      <c r="D79" s="331">
        <f>SUM(D73:D78)</f>
        <v>1157502.32</v>
      </c>
      <c r="E79" s="345">
        <f>SUM(E73:E78)</f>
        <v>0</v>
      </c>
      <c r="F79" s="302">
        <f t="shared" si="4"/>
        <v>56.6</v>
      </c>
      <c r="G79" s="303">
        <f>SUM(G73:G78)</f>
        <v>2044819</v>
      </c>
      <c r="H79" s="331">
        <f>SUM(H73:H78)</f>
        <v>1518750.15</v>
      </c>
      <c r="I79" s="345">
        <f>SUM(I73:I78)</f>
        <v>0</v>
      </c>
      <c r="J79" s="302">
        <f t="shared" si="5"/>
        <v>74.3</v>
      </c>
      <c r="K79" s="303">
        <f>SUM(K73:K78)</f>
        <v>2022989</v>
      </c>
      <c r="L79" s="331">
        <f>SUM(L73:L78)</f>
        <v>2022989</v>
      </c>
      <c r="M79" s="345">
        <f>SUM(M73:M78)</f>
        <v>0</v>
      </c>
      <c r="N79" s="302">
        <f t="shared" si="6"/>
        <v>100</v>
      </c>
      <c r="O79" s="23">
        <f t="shared" si="7"/>
        <v>98.9</v>
      </c>
    </row>
    <row r="80" spans="1:15" ht="15.75" thickBot="1">
      <c r="A80" s="355" t="s">
        <v>82</v>
      </c>
      <c r="B80" s="308">
        <f>B71+B79</f>
        <v>2233819</v>
      </c>
      <c r="C80" s="309">
        <f>C71+C79</f>
        <v>2233819</v>
      </c>
      <c r="D80" s="348">
        <f>D71+D79</f>
        <v>1285194.19</v>
      </c>
      <c r="E80" s="349">
        <f>E71+E79</f>
        <v>0</v>
      </c>
      <c r="F80" s="308">
        <f t="shared" si="4"/>
        <v>57.5</v>
      </c>
      <c r="G80" s="309">
        <f>G71+G79</f>
        <v>2233819</v>
      </c>
      <c r="H80" s="348">
        <f>H71+H79</f>
        <v>1672484.8099999998</v>
      </c>
      <c r="I80" s="348">
        <f>I71+I79</f>
        <v>0</v>
      </c>
      <c r="J80" s="308">
        <f t="shared" si="5"/>
        <v>74.9</v>
      </c>
      <c r="K80" s="309">
        <f>K71+K79</f>
        <v>2211989</v>
      </c>
      <c r="L80" s="348">
        <f>L71+L79</f>
        <v>2245711.21</v>
      </c>
      <c r="M80" s="349">
        <f>M71+M79</f>
        <v>0</v>
      </c>
      <c r="N80" s="308">
        <f t="shared" si="6"/>
        <v>101.5</v>
      </c>
      <c r="O80" s="414">
        <f t="shared" si="7"/>
        <v>100.5</v>
      </c>
    </row>
    <row r="81" spans="1:15" ht="15.75" thickBot="1">
      <c r="A81" s="356" t="s">
        <v>83</v>
      </c>
      <c r="B81" s="462">
        <f>B80-B33</f>
        <v>0</v>
      </c>
      <c r="C81" s="462">
        <f>C80-C33</f>
        <v>0</v>
      </c>
      <c r="D81" s="462">
        <f>D80-D33</f>
        <v>220333.95999999996</v>
      </c>
      <c r="E81" s="462">
        <f>E80-E33</f>
        <v>0</v>
      </c>
      <c r="F81" s="462" t="e">
        <f t="shared" si="4"/>
        <v>#DIV/0!</v>
      </c>
      <c r="G81" s="462">
        <f>G80-G33</f>
        <v>0</v>
      </c>
      <c r="H81" s="462">
        <f>H80-H33</f>
        <v>75687.32999999984</v>
      </c>
      <c r="I81" s="462">
        <f>I80-I33</f>
        <v>0</v>
      </c>
      <c r="J81" s="462" t="e">
        <f t="shared" si="5"/>
        <v>#DIV/0!</v>
      </c>
      <c r="K81" s="462">
        <f>K80-K33</f>
        <v>0</v>
      </c>
      <c r="L81" s="462">
        <f>L80-L33</f>
        <v>13423.899999999907</v>
      </c>
      <c r="M81" s="462">
        <f>M80-M33</f>
        <v>0</v>
      </c>
      <c r="N81" s="462" t="e">
        <f t="shared" si="6"/>
        <v>#DIV/0!</v>
      </c>
      <c r="O81" s="463" t="e">
        <f t="shared" si="7"/>
        <v>#DIV/0!</v>
      </c>
    </row>
    <row r="82" spans="1:15" s="450" customFormat="1" ht="15.75" thickBot="1">
      <c r="A82" s="454" t="s">
        <v>132</v>
      </c>
      <c r="B82" s="465"/>
      <c r="C82" s="439"/>
      <c r="D82" s="437">
        <f>D81+E81</f>
        <v>220333.95999999996</v>
      </c>
      <c r="E82" s="439"/>
      <c r="F82" s="439"/>
      <c r="G82" s="439"/>
      <c r="H82" s="437">
        <f>H81+I81</f>
        <v>75687.32999999984</v>
      </c>
      <c r="I82" s="439"/>
      <c r="J82" s="439"/>
      <c r="K82" s="439"/>
      <c r="L82" s="437">
        <f>L81+M81</f>
        <v>13423.899999999907</v>
      </c>
      <c r="M82" s="439"/>
      <c r="N82" s="439"/>
      <c r="O82" s="441"/>
    </row>
    <row r="83" ht="15">
      <c r="B83" s="110"/>
    </row>
    <row r="84" ht="15">
      <c r="B84" s="110"/>
    </row>
    <row r="85" ht="15">
      <c r="A85" s="357" t="s">
        <v>84</v>
      </c>
    </row>
    <row r="86" ht="15.75" thickBot="1"/>
    <row r="87" spans="1:8" ht="15">
      <c r="A87" s="325"/>
      <c r="B87" s="285" t="s">
        <v>10</v>
      </c>
      <c r="C87" s="282" t="s">
        <v>14</v>
      </c>
      <c r="D87" s="405" t="s">
        <v>15</v>
      </c>
      <c r="E87" s="53"/>
      <c r="H87" s="432" t="s">
        <v>127</v>
      </c>
    </row>
    <row r="88" spans="1:8" ht="15">
      <c r="A88" s="329" t="s">
        <v>85</v>
      </c>
      <c r="B88" s="406">
        <v>68641</v>
      </c>
      <c r="C88" s="407">
        <v>100836</v>
      </c>
      <c r="D88" s="408">
        <v>140651</v>
      </c>
      <c r="E88" s="53"/>
      <c r="H88" s="432" t="s">
        <v>128</v>
      </c>
    </row>
    <row r="89" spans="1:8" ht="15">
      <c r="A89" s="360" t="s">
        <v>86</v>
      </c>
      <c r="B89" s="406">
        <v>0</v>
      </c>
      <c r="C89" s="407">
        <v>0</v>
      </c>
      <c r="D89" s="408">
        <v>0</v>
      </c>
      <c r="E89" s="53"/>
      <c r="H89" s="432" t="s">
        <v>130</v>
      </c>
    </row>
    <row r="90" spans="1:8" ht="15">
      <c r="A90" s="360" t="s">
        <v>87</v>
      </c>
      <c r="B90" s="406">
        <v>283764.91</v>
      </c>
      <c r="C90" s="407">
        <v>234890.87</v>
      </c>
      <c r="D90" s="408">
        <v>292052.96</v>
      </c>
      <c r="E90" s="53"/>
      <c r="H90" s="432" t="s">
        <v>129</v>
      </c>
    </row>
    <row r="91" spans="1:8" ht="15.75" thickBot="1">
      <c r="A91" s="332" t="s">
        <v>88</v>
      </c>
      <c r="B91" s="409">
        <v>0</v>
      </c>
      <c r="C91" s="410">
        <v>0</v>
      </c>
      <c r="D91" s="411">
        <v>0</v>
      </c>
      <c r="E91" s="53"/>
      <c r="H91" s="43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22.421875" style="0" customWidth="1"/>
    <col min="2" max="4" width="12.7109375" style="116" customWidth="1"/>
    <col min="5" max="5" width="12.7109375" style="0" customWidth="1"/>
    <col min="6" max="6" width="6.57421875" style="0" customWidth="1"/>
    <col min="7" max="8" width="12.7109375" style="116" customWidth="1"/>
    <col min="9" max="9" width="12.7109375" style="0" customWidth="1"/>
    <col min="10" max="10" width="6.57421875" style="0" customWidth="1"/>
    <col min="11" max="12" width="12.7109375" style="116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11" ht="15.75">
      <c r="A1" s="1"/>
      <c r="H1" s="469" t="s">
        <v>134</v>
      </c>
      <c r="J1" s="3"/>
      <c r="K1" s="117"/>
    </row>
    <row r="2" spans="1:14" ht="16.5" thickBot="1">
      <c r="A2" s="3" t="s">
        <v>0</v>
      </c>
      <c r="B2" s="117" t="s">
        <v>1</v>
      </c>
      <c r="C2" s="117"/>
      <c r="F2" s="3"/>
      <c r="G2" s="117"/>
      <c r="N2" s="3"/>
    </row>
    <row r="3" spans="1:15" ht="15">
      <c r="A3" s="5" t="s">
        <v>2</v>
      </c>
      <c r="B3" s="118" t="s">
        <v>3</v>
      </c>
      <c r="C3" s="119" t="s">
        <v>4</v>
      </c>
      <c r="D3" s="120" t="s">
        <v>5</v>
      </c>
      <c r="E3" s="9"/>
      <c r="F3" s="10" t="s">
        <v>6</v>
      </c>
      <c r="G3" s="121" t="s">
        <v>4</v>
      </c>
      <c r="H3" s="120" t="s">
        <v>7</v>
      </c>
      <c r="I3" s="9"/>
      <c r="J3" s="10" t="s">
        <v>6</v>
      </c>
      <c r="K3" s="122" t="s">
        <v>4</v>
      </c>
      <c r="L3" s="120" t="s">
        <v>8</v>
      </c>
      <c r="M3" s="9"/>
      <c r="N3" s="10" t="s">
        <v>6</v>
      </c>
      <c r="O3" s="412" t="s">
        <v>95</v>
      </c>
    </row>
    <row r="4" spans="1:15" ht="15.75" thickBot="1">
      <c r="A4" s="14"/>
      <c r="B4" s="123" t="s">
        <v>9</v>
      </c>
      <c r="C4" s="124" t="s">
        <v>10</v>
      </c>
      <c r="D4" s="125" t="s">
        <v>11</v>
      </c>
      <c r="E4" s="18" t="s">
        <v>12</v>
      </c>
      <c r="F4" s="19" t="s">
        <v>13</v>
      </c>
      <c r="G4" s="126" t="s">
        <v>14</v>
      </c>
      <c r="H4" s="125" t="s">
        <v>11</v>
      </c>
      <c r="I4" s="18" t="s">
        <v>12</v>
      </c>
      <c r="J4" s="19" t="s">
        <v>13</v>
      </c>
      <c r="K4" s="127" t="s">
        <v>15</v>
      </c>
      <c r="L4" s="125" t="s">
        <v>11</v>
      </c>
      <c r="M4" s="18" t="s">
        <v>12</v>
      </c>
      <c r="N4" s="19" t="s">
        <v>13</v>
      </c>
      <c r="O4" s="413" t="s">
        <v>96</v>
      </c>
    </row>
    <row r="5" spans="1:15" ht="15.75" customHeight="1">
      <c r="A5" s="22" t="s">
        <v>16</v>
      </c>
      <c r="B5" s="23">
        <v>148828</v>
      </c>
      <c r="C5" s="24">
        <v>329328</v>
      </c>
      <c r="D5" s="25">
        <v>160798.88</v>
      </c>
      <c r="E5" s="25">
        <v>0</v>
      </c>
      <c r="F5" s="128">
        <f>ROUND((D5+E5)/(C5/100),1)</f>
        <v>48.8</v>
      </c>
      <c r="G5" s="27">
        <v>329328</v>
      </c>
      <c r="H5" s="25">
        <v>198422.25</v>
      </c>
      <c r="I5" s="25"/>
      <c r="J5" s="128">
        <f>ROUND((H5+I5)/(G5/100),1)</f>
        <v>60.3</v>
      </c>
      <c r="K5" s="28">
        <v>344215</v>
      </c>
      <c r="L5" s="25">
        <v>353027.29</v>
      </c>
      <c r="M5" s="25"/>
      <c r="N5" s="128">
        <f>ROUND((L5+M5)/(K5/100),1)</f>
        <v>102.6</v>
      </c>
      <c r="O5" s="23">
        <f aca="true" t="shared" si="0" ref="O5:O33">ROUND((L5+M5)/(B5/100),1)</f>
        <v>237.2</v>
      </c>
    </row>
    <row r="6" spans="1:15" ht="15.75" customHeight="1">
      <c r="A6" s="29" t="s">
        <v>17</v>
      </c>
      <c r="B6" s="30">
        <v>70000</v>
      </c>
      <c r="C6" s="31">
        <v>70000</v>
      </c>
      <c r="D6" s="32">
        <v>35569</v>
      </c>
      <c r="E6" s="32"/>
      <c r="F6" s="129">
        <f aca="true" t="shared" si="1" ref="F6:F33">ROUND((D6+E6)/(C6/100),1)</f>
        <v>50.8</v>
      </c>
      <c r="G6" s="34">
        <v>70000</v>
      </c>
      <c r="H6" s="32">
        <v>53569</v>
      </c>
      <c r="I6" s="32"/>
      <c r="J6" s="129">
        <f aca="true" t="shared" si="2" ref="J6:J33">ROUND((H6+I6)/(G6/100),1)</f>
        <v>76.5</v>
      </c>
      <c r="K6" s="35">
        <v>62800</v>
      </c>
      <c r="L6" s="32">
        <v>62788</v>
      </c>
      <c r="M6" s="32"/>
      <c r="N6" s="129">
        <f aca="true" t="shared" si="3" ref="N6:N33">ROUND((L6+M6)/(K6/100),1)</f>
        <v>100</v>
      </c>
      <c r="O6" s="30">
        <f t="shared" si="0"/>
        <v>89.7</v>
      </c>
    </row>
    <row r="7" spans="1:15" ht="15.75" customHeight="1">
      <c r="A7" s="29" t="s">
        <v>18</v>
      </c>
      <c r="B7" s="30">
        <v>130000</v>
      </c>
      <c r="C7" s="31">
        <v>130000</v>
      </c>
      <c r="D7" s="32">
        <v>57000</v>
      </c>
      <c r="E7" s="32"/>
      <c r="F7" s="129">
        <f t="shared" si="1"/>
        <v>43.8</v>
      </c>
      <c r="G7" s="34">
        <v>130000</v>
      </c>
      <c r="H7" s="32">
        <v>104373.01</v>
      </c>
      <c r="I7" s="32"/>
      <c r="J7" s="129">
        <f t="shared" si="2"/>
        <v>80.3</v>
      </c>
      <c r="K7" s="35">
        <v>151750</v>
      </c>
      <c r="L7" s="32">
        <v>151760.41</v>
      </c>
      <c r="M7" s="32"/>
      <c r="N7" s="129">
        <f t="shared" si="3"/>
        <v>100</v>
      </c>
      <c r="O7" s="30">
        <f t="shared" si="0"/>
        <v>116.7</v>
      </c>
    </row>
    <row r="8" spans="1:15" ht="15.75" customHeight="1">
      <c r="A8" s="29" t="s">
        <v>19</v>
      </c>
      <c r="B8" s="30">
        <v>10000</v>
      </c>
      <c r="C8" s="31">
        <v>10000</v>
      </c>
      <c r="D8" s="32">
        <v>4171</v>
      </c>
      <c r="E8" s="32"/>
      <c r="F8" s="129">
        <f t="shared" si="1"/>
        <v>41.7</v>
      </c>
      <c r="G8" s="34">
        <v>10000</v>
      </c>
      <c r="H8" s="32">
        <v>5437</v>
      </c>
      <c r="I8" s="32"/>
      <c r="J8" s="129">
        <f t="shared" si="2"/>
        <v>54.4</v>
      </c>
      <c r="K8" s="35">
        <v>9200</v>
      </c>
      <c r="L8" s="32">
        <v>9205</v>
      </c>
      <c r="M8" s="32"/>
      <c r="N8" s="129">
        <f t="shared" si="3"/>
        <v>100.1</v>
      </c>
      <c r="O8" s="30">
        <f t="shared" si="0"/>
        <v>92.1</v>
      </c>
    </row>
    <row r="9" spans="1:15" ht="15.75" customHeight="1">
      <c r="A9" s="29" t="s">
        <v>20</v>
      </c>
      <c r="B9" s="30"/>
      <c r="C9" s="31"/>
      <c r="D9" s="32"/>
      <c r="E9" s="32"/>
      <c r="F9" s="129" t="e">
        <f t="shared" si="1"/>
        <v>#DIV/0!</v>
      </c>
      <c r="G9" s="34"/>
      <c r="H9" s="32"/>
      <c r="I9" s="32"/>
      <c r="J9" s="129" t="e">
        <f t="shared" si="2"/>
        <v>#DIV/0!</v>
      </c>
      <c r="K9" s="35"/>
      <c r="L9" s="32"/>
      <c r="M9" s="32"/>
      <c r="N9" s="129" t="e">
        <f t="shared" si="3"/>
        <v>#DIV/0!</v>
      </c>
      <c r="O9" s="30" t="e">
        <f t="shared" si="0"/>
        <v>#DIV/0!</v>
      </c>
    </row>
    <row r="10" spans="1:15" ht="15.75" customHeight="1">
      <c r="A10" s="29" t="s">
        <v>21</v>
      </c>
      <c r="B10" s="30"/>
      <c r="C10" s="31"/>
      <c r="D10" s="32"/>
      <c r="E10" s="32"/>
      <c r="F10" s="129" t="e">
        <f t="shared" si="1"/>
        <v>#DIV/0!</v>
      </c>
      <c r="G10" s="34"/>
      <c r="H10" s="32"/>
      <c r="I10" s="32"/>
      <c r="J10" s="129" t="e">
        <f t="shared" si="2"/>
        <v>#DIV/0!</v>
      </c>
      <c r="K10" s="35"/>
      <c r="L10" s="32"/>
      <c r="M10" s="32"/>
      <c r="N10" s="129" t="e">
        <f t="shared" si="3"/>
        <v>#DIV/0!</v>
      </c>
      <c r="O10" s="30" t="e">
        <f t="shared" si="0"/>
        <v>#DIV/0!</v>
      </c>
    </row>
    <row r="11" spans="1:15" ht="15.75" customHeight="1">
      <c r="A11" s="29" t="s">
        <v>22</v>
      </c>
      <c r="B11" s="30"/>
      <c r="C11" s="31"/>
      <c r="D11" s="32"/>
      <c r="E11" s="32"/>
      <c r="F11" s="129" t="e">
        <f t="shared" si="1"/>
        <v>#DIV/0!</v>
      </c>
      <c r="G11" s="34"/>
      <c r="H11" s="32"/>
      <c r="I11" s="32"/>
      <c r="J11" s="129" t="e">
        <f t="shared" si="2"/>
        <v>#DIV/0!</v>
      </c>
      <c r="K11" s="35"/>
      <c r="L11" s="32"/>
      <c r="M11" s="32"/>
      <c r="N11" s="129" t="e">
        <f t="shared" si="3"/>
        <v>#DIV/0!</v>
      </c>
      <c r="O11" s="30" t="e">
        <f t="shared" si="0"/>
        <v>#DIV/0!</v>
      </c>
    </row>
    <row r="12" spans="1:15" ht="15.75" customHeight="1">
      <c r="A12" s="29" t="s">
        <v>23</v>
      </c>
      <c r="B12" s="30">
        <v>70000</v>
      </c>
      <c r="C12" s="31">
        <v>70000</v>
      </c>
      <c r="D12" s="32">
        <v>24313.2</v>
      </c>
      <c r="E12" s="32"/>
      <c r="F12" s="129">
        <f t="shared" si="1"/>
        <v>34.7</v>
      </c>
      <c r="G12" s="34">
        <v>70000</v>
      </c>
      <c r="H12" s="32">
        <v>52562.2</v>
      </c>
      <c r="I12" s="32"/>
      <c r="J12" s="129">
        <f t="shared" si="2"/>
        <v>75.1</v>
      </c>
      <c r="K12" s="35">
        <v>68350</v>
      </c>
      <c r="L12" s="32">
        <v>68383.2</v>
      </c>
      <c r="M12" s="32"/>
      <c r="N12" s="129">
        <f t="shared" si="3"/>
        <v>100</v>
      </c>
      <c r="O12" s="30">
        <f t="shared" si="0"/>
        <v>97.7</v>
      </c>
    </row>
    <row r="13" spans="1:15" ht="15.75" customHeight="1">
      <c r="A13" s="29" t="s">
        <v>24</v>
      </c>
      <c r="B13" s="30">
        <v>8000</v>
      </c>
      <c r="C13" s="31">
        <v>8000</v>
      </c>
      <c r="D13" s="32">
        <v>5163</v>
      </c>
      <c r="E13" s="32"/>
      <c r="F13" s="129">
        <f t="shared" si="1"/>
        <v>64.5</v>
      </c>
      <c r="G13" s="34">
        <v>8000</v>
      </c>
      <c r="H13" s="32">
        <v>5163</v>
      </c>
      <c r="I13" s="32"/>
      <c r="J13" s="129">
        <f t="shared" si="2"/>
        <v>64.5</v>
      </c>
      <c r="K13" s="35">
        <v>6100</v>
      </c>
      <c r="L13" s="32">
        <v>6107</v>
      </c>
      <c r="M13" s="32"/>
      <c r="N13" s="129">
        <f t="shared" si="3"/>
        <v>100.1</v>
      </c>
      <c r="O13" s="30">
        <f t="shared" si="0"/>
        <v>76.3</v>
      </c>
    </row>
    <row r="14" spans="1:15" ht="15.75" customHeight="1">
      <c r="A14" s="29" t="s">
        <v>25</v>
      </c>
      <c r="B14" s="30">
        <v>500</v>
      </c>
      <c r="C14" s="31">
        <v>500</v>
      </c>
      <c r="D14" s="32">
        <v>0</v>
      </c>
      <c r="E14" s="32"/>
      <c r="F14" s="129">
        <f t="shared" si="1"/>
        <v>0</v>
      </c>
      <c r="G14" s="34">
        <v>500</v>
      </c>
      <c r="H14" s="32">
        <v>0</v>
      </c>
      <c r="I14" s="32"/>
      <c r="J14" s="129">
        <f t="shared" si="2"/>
        <v>0</v>
      </c>
      <c r="K14" s="35">
        <v>270</v>
      </c>
      <c r="L14" s="32">
        <v>264</v>
      </c>
      <c r="M14" s="32"/>
      <c r="N14" s="129">
        <f t="shared" si="3"/>
        <v>97.8</v>
      </c>
      <c r="O14" s="30">
        <f t="shared" si="0"/>
        <v>52.8</v>
      </c>
    </row>
    <row r="15" spans="1:15" ht="15.75" customHeight="1">
      <c r="A15" s="29" t="s">
        <v>26</v>
      </c>
      <c r="B15" s="30">
        <v>163500</v>
      </c>
      <c r="C15" s="31">
        <v>163500</v>
      </c>
      <c r="D15" s="32">
        <v>97095</v>
      </c>
      <c r="E15" s="32"/>
      <c r="F15" s="129">
        <f t="shared" si="1"/>
        <v>59.4</v>
      </c>
      <c r="G15" s="34">
        <v>163500</v>
      </c>
      <c r="H15" s="32">
        <v>132843</v>
      </c>
      <c r="I15" s="32"/>
      <c r="J15" s="129">
        <f t="shared" si="2"/>
        <v>81.2</v>
      </c>
      <c r="K15" s="35">
        <v>214000</v>
      </c>
      <c r="L15" s="32">
        <v>213921</v>
      </c>
      <c r="M15" s="32"/>
      <c r="N15" s="129">
        <f t="shared" si="3"/>
        <v>100</v>
      </c>
      <c r="O15" s="30">
        <f t="shared" si="0"/>
        <v>130.8</v>
      </c>
    </row>
    <row r="16" spans="1:15" ht="15.75" customHeight="1">
      <c r="A16" s="29" t="s">
        <v>27</v>
      </c>
      <c r="B16" s="30">
        <v>1984105</v>
      </c>
      <c r="C16" s="31">
        <v>2012444</v>
      </c>
      <c r="D16" s="32">
        <v>978734</v>
      </c>
      <c r="E16" s="32"/>
      <c r="F16" s="129">
        <f t="shared" si="1"/>
        <v>48.6</v>
      </c>
      <c r="G16" s="34">
        <v>2012444</v>
      </c>
      <c r="H16" s="32">
        <v>1451536</v>
      </c>
      <c r="I16" s="32"/>
      <c r="J16" s="129">
        <f t="shared" si="2"/>
        <v>72.1</v>
      </c>
      <c r="K16" s="35">
        <v>1997231</v>
      </c>
      <c r="L16" s="32">
        <v>1988710</v>
      </c>
      <c r="M16" s="32"/>
      <c r="N16" s="129">
        <f t="shared" si="3"/>
        <v>99.6</v>
      </c>
      <c r="O16" s="30">
        <f t="shared" si="0"/>
        <v>100.2</v>
      </c>
    </row>
    <row r="17" spans="1:15" ht="15.75" customHeight="1">
      <c r="A17" s="29" t="s">
        <v>28</v>
      </c>
      <c r="B17" s="30"/>
      <c r="C17" s="31"/>
      <c r="D17" s="32"/>
      <c r="E17" s="32"/>
      <c r="F17" s="129" t="e">
        <f t="shared" si="1"/>
        <v>#DIV/0!</v>
      </c>
      <c r="G17" s="34"/>
      <c r="H17" s="32"/>
      <c r="I17" s="32"/>
      <c r="J17" s="129" t="e">
        <f t="shared" si="2"/>
        <v>#DIV/0!</v>
      </c>
      <c r="K17" s="35"/>
      <c r="L17" s="32"/>
      <c r="M17" s="32"/>
      <c r="N17" s="129" t="e">
        <f t="shared" si="3"/>
        <v>#DIV/0!</v>
      </c>
      <c r="O17" s="30" t="e">
        <f t="shared" si="0"/>
        <v>#DIV/0!</v>
      </c>
    </row>
    <row r="18" spans="1:15" ht="15.75" customHeight="1">
      <c r="A18" s="29" t="s">
        <v>29</v>
      </c>
      <c r="B18" s="30"/>
      <c r="C18" s="31"/>
      <c r="D18" s="32"/>
      <c r="E18" s="32"/>
      <c r="F18" s="129" t="e">
        <f t="shared" si="1"/>
        <v>#DIV/0!</v>
      </c>
      <c r="G18" s="34"/>
      <c r="H18" s="32"/>
      <c r="I18" s="32"/>
      <c r="J18" s="129" t="e">
        <f t="shared" si="2"/>
        <v>#DIV/0!</v>
      </c>
      <c r="K18" s="35"/>
      <c r="L18" s="32"/>
      <c r="M18" s="32"/>
      <c r="N18" s="129" t="e">
        <f t="shared" si="3"/>
        <v>#DIV/0!</v>
      </c>
      <c r="O18" s="30" t="e">
        <f t="shared" si="0"/>
        <v>#DIV/0!</v>
      </c>
    </row>
    <row r="19" spans="1:15" ht="15.75" customHeight="1">
      <c r="A19" s="29" t="s">
        <v>30</v>
      </c>
      <c r="B19" s="30"/>
      <c r="C19" s="31"/>
      <c r="D19" s="32"/>
      <c r="E19" s="32"/>
      <c r="F19" s="129" t="e">
        <f t="shared" si="1"/>
        <v>#DIV/0!</v>
      </c>
      <c r="G19" s="34"/>
      <c r="H19" s="32"/>
      <c r="I19" s="32"/>
      <c r="J19" s="129" t="e">
        <f t="shared" si="2"/>
        <v>#DIV/0!</v>
      </c>
      <c r="K19" s="35"/>
      <c r="L19" s="32"/>
      <c r="M19" s="32"/>
      <c r="N19" s="129" t="e">
        <f t="shared" si="3"/>
        <v>#DIV/0!</v>
      </c>
      <c r="O19" s="30" t="e">
        <f t="shared" si="0"/>
        <v>#DIV/0!</v>
      </c>
    </row>
    <row r="20" spans="1:15" ht="15.75" customHeight="1">
      <c r="A20" s="29" t="s">
        <v>31</v>
      </c>
      <c r="B20" s="30"/>
      <c r="C20" s="31"/>
      <c r="D20" s="32"/>
      <c r="E20" s="32"/>
      <c r="F20" s="129" t="e">
        <f t="shared" si="1"/>
        <v>#DIV/0!</v>
      </c>
      <c r="G20" s="34"/>
      <c r="H20" s="32"/>
      <c r="I20" s="32"/>
      <c r="J20" s="129" t="e">
        <f t="shared" si="2"/>
        <v>#DIV/0!</v>
      </c>
      <c r="K20" s="35"/>
      <c r="L20" s="32"/>
      <c r="M20" s="32"/>
      <c r="N20" s="129" t="e">
        <f t="shared" si="3"/>
        <v>#DIV/0!</v>
      </c>
      <c r="O20" s="30" t="e">
        <f t="shared" si="0"/>
        <v>#DIV/0!</v>
      </c>
    </row>
    <row r="21" spans="1:15" ht="15.75" customHeight="1">
      <c r="A21" s="29" t="s">
        <v>33</v>
      </c>
      <c r="B21" s="30"/>
      <c r="C21" s="31"/>
      <c r="D21" s="32"/>
      <c r="E21" s="32"/>
      <c r="F21" s="129" t="e">
        <f t="shared" si="1"/>
        <v>#DIV/0!</v>
      </c>
      <c r="G21" s="34"/>
      <c r="H21" s="32"/>
      <c r="I21" s="32"/>
      <c r="J21" s="129" t="e">
        <f t="shared" si="2"/>
        <v>#DIV/0!</v>
      </c>
      <c r="K21" s="35"/>
      <c r="L21" s="32"/>
      <c r="M21" s="32"/>
      <c r="N21" s="129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30"/>
      <c r="C23" s="31"/>
      <c r="D23" s="32">
        <v>12608</v>
      </c>
      <c r="E23" s="32"/>
      <c r="F23" s="129" t="e">
        <f t="shared" si="1"/>
        <v>#DIV/0!</v>
      </c>
      <c r="G23" s="34"/>
      <c r="H23" s="32">
        <v>12608</v>
      </c>
      <c r="I23" s="32"/>
      <c r="J23" s="129" t="e">
        <f t="shared" si="2"/>
        <v>#DIV/0!</v>
      </c>
      <c r="K23" s="35"/>
      <c r="L23" s="32">
        <v>12608</v>
      </c>
      <c r="M23" s="32"/>
      <c r="N23" s="129" t="e">
        <f t="shared" si="3"/>
        <v>#DIV/0!</v>
      </c>
      <c r="O23" s="30" t="e">
        <f t="shared" si="0"/>
        <v>#DIV/0!</v>
      </c>
    </row>
    <row r="24" spans="1:15" ht="15.75" customHeight="1">
      <c r="A24" s="29" t="s">
        <v>35</v>
      </c>
      <c r="B24" s="30">
        <v>20303</v>
      </c>
      <c r="C24" s="31">
        <v>20303</v>
      </c>
      <c r="D24" s="32">
        <v>10152</v>
      </c>
      <c r="E24" s="32"/>
      <c r="F24" s="129">
        <f t="shared" si="1"/>
        <v>50</v>
      </c>
      <c r="G24" s="34">
        <v>20303</v>
      </c>
      <c r="H24" s="32">
        <v>15228</v>
      </c>
      <c r="I24" s="32"/>
      <c r="J24" s="129">
        <f t="shared" si="2"/>
        <v>75</v>
      </c>
      <c r="K24" s="35">
        <v>20303</v>
      </c>
      <c r="L24" s="32">
        <v>20303</v>
      </c>
      <c r="M24" s="32"/>
      <c r="N24" s="129">
        <f t="shared" si="3"/>
        <v>100</v>
      </c>
      <c r="O24" s="30">
        <f t="shared" si="0"/>
        <v>100</v>
      </c>
    </row>
    <row r="25" spans="1:15" ht="15.75" customHeight="1">
      <c r="A25" s="29" t="s">
        <v>36</v>
      </c>
      <c r="B25" s="30"/>
      <c r="C25" s="31"/>
      <c r="D25" s="32"/>
      <c r="E25" s="32"/>
      <c r="F25" s="129" t="e">
        <f t="shared" si="1"/>
        <v>#DIV/0!</v>
      </c>
      <c r="G25" s="34"/>
      <c r="H25" s="32"/>
      <c r="I25" s="32"/>
      <c r="J25" s="129" t="e">
        <f t="shared" si="2"/>
        <v>#DIV/0!</v>
      </c>
      <c r="K25" s="35"/>
      <c r="L25" s="32"/>
      <c r="M25" s="32"/>
      <c r="N25" s="129" t="e">
        <f t="shared" si="3"/>
        <v>#DIV/0!</v>
      </c>
      <c r="O25" s="30" t="e">
        <f t="shared" si="0"/>
        <v>#DIV/0!</v>
      </c>
    </row>
    <row r="26" spans="1:15" ht="15.75" customHeight="1">
      <c r="A26" s="29" t="s">
        <v>37</v>
      </c>
      <c r="B26" s="30"/>
      <c r="C26" s="31"/>
      <c r="D26" s="32"/>
      <c r="E26" s="32"/>
      <c r="F26" s="129" t="e">
        <f t="shared" si="1"/>
        <v>#DIV/0!</v>
      </c>
      <c r="G26" s="34"/>
      <c r="H26" s="32"/>
      <c r="I26" s="32"/>
      <c r="J26" s="129" t="e">
        <f t="shared" si="2"/>
        <v>#DIV/0!</v>
      </c>
      <c r="K26" s="35"/>
      <c r="L26" s="32"/>
      <c r="M26" s="32"/>
      <c r="N26" s="129" t="e">
        <f t="shared" si="3"/>
        <v>#DIV/0!</v>
      </c>
      <c r="O26" s="30" t="e">
        <f t="shared" si="0"/>
        <v>#DIV/0!</v>
      </c>
    </row>
    <row r="27" spans="1:15" ht="15.75" customHeight="1">
      <c r="A27" s="29" t="s">
        <v>38</v>
      </c>
      <c r="B27" s="30"/>
      <c r="C27" s="31"/>
      <c r="D27" s="32"/>
      <c r="E27" s="32"/>
      <c r="F27" s="129" t="e">
        <f t="shared" si="1"/>
        <v>#DIV/0!</v>
      </c>
      <c r="G27" s="34"/>
      <c r="H27" s="32"/>
      <c r="I27" s="32"/>
      <c r="J27" s="129" t="e">
        <f t="shared" si="2"/>
        <v>#DIV/0!</v>
      </c>
      <c r="K27" s="35"/>
      <c r="L27" s="32"/>
      <c r="M27" s="32"/>
      <c r="N27" s="129" t="e">
        <f t="shared" si="3"/>
        <v>#DIV/0!</v>
      </c>
      <c r="O27" s="30" t="e">
        <f t="shared" si="0"/>
        <v>#DIV/0!</v>
      </c>
    </row>
    <row r="28" spans="1:15" ht="15.75" customHeight="1">
      <c r="A28" s="29" t="s">
        <v>39</v>
      </c>
      <c r="B28" s="30"/>
      <c r="C28" s="31"/>
      <c r="D28" s="32"/>
      <c r="E28" s="32"/>
      <c r="F28" s="129" t="e">
        <f t="shared" si="1"/>
        <v>#DIV/0!</v>
      </c>
      <c r="G28" s="34"/>
      <c r="H28" s="32"/>
      <c r="I28" s="32"/>
      <c r="J28" s="129" t="e">
        <f t="shared" si="2"/>
        <v>#DIV/0!</v>
      </c>
      <c r="K28" s="35"/>
      <c r="L28" s="32"/>
      <c r="M28" s="32"/>
      <c r="N28" s="129" t="e">
        <f t="shared" si="3"/>
        <v>#DIV/0!</v>
      </c>
      <c r="O28" s="30" t="e">
        <f t="shared" si="0"/>
        <v>#DIV/0!</v>
      </c>
    </row>
    <row r="29" spans="1:15" ht="15.75" customHeight="1">
      <c r="A29" s="29" t="s">
        <v>40</v>
      </c>
      <c r="B29" s="30"/>
      <c r="C29" s="31"/>
      <c r="D29" s="32"/>
      <c r="E29" s="32"/>
      <c r="F29" s="129" t="e">
        <f t="shared" si="1"/>
        <v>#DIV/0!</v>
      </c>
      <c r="G29" s="34"/>
      <c r="H29" s="32"/>
      <c r="I29" s="32"/>
      <c r="J29" s="129" t="e">
        <f t="shared" si="2"/>
        <v>#DIV/0!</v>
      </c>
      <c r="K29" s="35"/>
      <c r="L29" s="32"/>
      <c r="M29" s="32"/>
      <c r="N29" s="129" t="e">
        <f t="shared" si="3"/>
        <v>#DIV/0!</v>
      </c>
      <c r="O29" s="30" t="e">
        <f t="shared" si="0"/>
        <v>#DIV/0!</v>
      </c>
    </row>
    <row r="30" spans="1:15" ht="15.75" customHeight="1">
      <c r="A30" s="29" t="s">
        <v>41</v>
      </c>
      <c r="B30" s="36"/>
      <c r="C30" s="37"/>
      <c r="D30" s="38"/>
      <c r="E30" s="38"/>
      <c r="F30" s="130" t="e">
        <f>ROUND((D30+E30)/(C30/100),1)</f>
        <v>#DIV/0!</v>
      </c>
      <c r="G30" s="40"/>
      <c r="H30" s="38"/>
      <c r="I30" s="38"/>
      <c r="J30" s="130" t="e">
        <f>ROUND((H30+I30)/(G30/100),1)</f>
        <v>#DIV/0!</v>
      </c>
      <c r="K30" s="41"/>
      <c r="L30" s="38"/>
      <c r="M30" s="38"/>
      <c r="N30" s="130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43">
        <v>10000</v>
      </c>
      <c r="C32" s="44">
        <v>10000</v>
      </c>
      <c r="D32" s="45">
        <v>4456</v>
      </c>
      <c r="E32" s="45"/>
      <c r="F32" s="130">
        <f>ROUND((D32+E32)/(C32/100),1)</f>
        <v>44.6</v>
      </c>
      <c r="G32" s="45">
        <v>10000</v>
      </c>
      <c r="H32" s="45">
        <v>5847</v>
      </c>
      <c r="I32" s="45"/>
      <c r="J32" s="130">
        <f>ROUND((H32+I32)/(G32/100),1)</f>
        <v>58.5</v>
      </c>
      <c r="K32" s="45">
        <v>8250</v>
      </c>
      <c r="L32" s="45">
        <v>8253</v>
      </c>
      <c r="M32" s="45"/>
      <c r="N32" s="130">
        <f>ROUND((L32+M32)/(K32/100),1)</f>
        <v>100</v>
      </c>
      <c r="O32" s="36">
        <f t="shared" si="0"/>
        <v>82.5</v>
      </c>
    </row>
    <row r="33" spans="1:15" ht="15.75" customHeight="1" thickBot="1">
      <c r="A33" s="47" t="s">
        <v>43</v>
      </c>
      <c r="B33" s="48">
        <f>SUM(B5:B32)</f>
        <v>2615236</v>
      </c>
      <c r="C33" s="49">
        <f>SUM(C5:C32)</f>
        <v>2824075</v>
      </c>
      <c r="D33" s="50">
        <f>SUM(D5:D32)</f>
        <v>1390060.08</v>
      </c>
      <c r="E33" s="131">
        <f>SUM(E5:E30)</f>
        <v>0</v>
      </c>
      <c r="F33" s="48">
        <f t="shared" si="1"/>
        <v>49.2</v>
      </c>
      <c r="G33" s="48">
        <f>SUM(G5:G32)</f>
        <v>2824075</v>
      </c>
      <c r="H33" s="50">
        <f>SUM(H5:H32)</f>
        <v>2037588.46</v>
      </c>
      <c r="I33" s="50">
        <f>SUM(I5:I30)</f>
        <v>0</v>
      </c>
      <c r="J33" s="48">
        <f t="shared" si="2"/>
        <v>72.2</v>
      </c>
      <c r="K33" s="48">
        <f>SUM(K5:K32)</f>
        <v>2882469</v>
      </c>
      <c r="L33" s="50">
        <f>SUM(L5:L32)</f>
        <v>2895329.9</v>
      </c>
      <c r="M33" s="131">
        <f>SUM(M5:M30)</f>
        <v>0</v>
      </c>
      <c r="N33" s="48">
        <f t="shared" si="3"/>
        <v>100.4</v>
      </c>
      <c r="O33" s="48">
        <f t="shared" si="0"/>
        <v>110.7</v>
      </c>
    </row>
    <row r="36" spans="1:2" ht="15.75" thickBot="1">
      <c r="A36" s="54" t="s">
        <v>44</v>
      </c>
      <c r="B36" s="134"/>
    </row>
    <row r="37" spans="1:4" ht="15.75" thickBot="1">
      <c r="A37" s="56"/>
      <c r="B37" s="135" t="s">
        <v>10</v>
      </c>
      <c r="C37" s="136" t="s">
        <v>14</v>
      </c>
      <c r="D37" s="137" t="s">
        <v>15</v>
      </c>
    </row>
    <row r="38" spans="1:4" ht="15">
      <c r="A38" s="60" t="s">
        <v>45</v>
      </c>
      <c r="B38" s="61">
        <v>81097</v>
      </c>
      <c r="C38" s="25">
        <v>76021</v>
      </c>
      <c r="D38" s="62">
        <v>70946</v>
      </c>
    </row>
    <row r="39" spans="1:4" ht="15">
      <c r="A39" s="60" t="s">
        <v>46</v>
      </c>
      <c r="B39" s="63">
        <v>15000</v>
      </c>
      <c r="C39" s="32">
        <v>15000</v>
      </c>
      <c r="D39" s="64">
        <v>15000</v>
      </c>
    </row>
    <row r="40" spans="1:4" ht="15">
      <c r="A40" s="60" t="s">
        <v>47</v>
      </c>
      <c r="B40" s="63">
        <v>805.8</v>
      </c>
      <c r="C40" s="32">
        <v>5162.8</v>
      </c>
      <c r="D40" s="64">
        <v>2499.8</v>
      </c>
    </row>
    <row r="41" spans="1:4" ht="15">
      <c r="A41" s="60" t="s">
        <v>48</v>
      </c>
      <c r="B41" s="63">
        <v>21951.45</v>
      </c>
      <c r="C41" s="32">
        <v>21951.45</v>
      </c>
      <c r="D41" s="64">
        <v>14951.45</v>
      </c>
    </row>
    <row r="42" spans="1:4" ht="15">
      <c r="A42" s="60" t="s">
        <v>49</v>
      </c>
      <c r="B42" s="63"/>
      <c r="C42" s="32"/>
      <c r="D42" s="64"/>
    </row>
    <row r="43" spans="1:4" ht="15.75" thickBot="1">
      <c r="A43" s="65" t="s">
        <v>50</v>
      </c>
      <c r="B43" s="66">
        <v>10152</v>
      </c>
      <c r="C43" s="67">
        <v>15228</v>
      </c>
      <c r="D43" s="68">
        <v>20303</v>
      </c>
    </row>
    <row r="47" spans="1:14" ht="16.5" thickBot="1">
      <c r="A47" s="3" t="s">
        <v>51</v>
      </c>
      <c r="B47" s="117" t="s">
        <v>1</v>
      </c>
      <c r="C47" s="117"/>
      <c r="F47" s="3"/>
      <c r="G47" s="117"/>
      <c r="J47" s="3"/>
      <c r="K47" s="117"/>
      <c r="N47" s="3"/>
    </row>
    <row r="48" spans="1:15" ht="15">
      <c r="A48" s="5" t="s">
        <v>2</v>
      </c>
      <c r="B48" s="118" t="s">
        <v>3</v>
      </c>
      <c r="C48" s="121" t="s">
        <v>4</v>
      </c>
      <c r="D48" s="138" t="s">
        <v>5</v>
      </c>
      <c r="E48" s="72"/>
      <c r="F48" s="73" t="s">
        <v>6</v>
      </c>
      <c r="G48" s="119" t="s">
        <v>4</v>
      </c>
      <c r="H48" s="120" t="s">
        <v>7</v>
      </c>
      <c r="I48" s="76"/>
      <c r="J48" s="73" t="s">
        <v>6</v>
      </c>
      <c r="K48" s="139" t="s">
        <v>4</v>
      </c>
      <c r="L48" s="120" t="s">
        <v>8</v>
      </c>
      <c r="M48" s="76"/>
      <c r="N48" s="73" t="s">
        <v>6</v>
      </c>
      <c r="O48" s="412" t="s">
        <v>95</v>
      </c>
    </row>
    <row r="49" spans="1:15" ht="15.75" thickBot="1">
      <c r="A49" s="14"/>
      <c r="B49" s="123" t="s">
        <v>9</v>
      </c>
      <c r="C49" s="126" t="s">
        <v>10</v>
      </c>
      <c r="D49" s="140" t="s">
        <v>11</v>
      </c>
      <c r="E49" s="19" t="s">
        <v>12</v>
      </c>
      <c r="F49" s="81" t="s">
        <v>13</v>
      </c>
      <c r="G49" s="124" t="s">
        <v>14</v>
      </c>
      <c r="H49" s="125" t="s">
        <v>11</v>
      </c>
      <c r="I49" s="83" t="s">
        <v>12</v>
      </c>
      <c r="J49" s="81" t="s">
        <v>13</v>
      </c>
      <c r="K49" s="141" t="s">
        <v>15</v>
      </c>
      <c r="L49" s="125" t="s">
        <v>11</v>
      </c>
      <c r="M49" s="83" t="s">
        <v>12</v>
      </c>
      <c r="N49" s="81" t="s">
        <v>13</v>
      </c>
      <c r="O49" s="413" t="s">
        <v>96</v>
      </c>
    </row>
    <row r="50" spans="1:15" ht="15">
      <c r="A50" s="85" t="s">
        <v>52</v>
      </c>
      <c r="B50" s="23"/>
      <c r="C50" s="24">
        <v>195000</v>
      </c>
      <c r="D50" s="86">
        <v>114391</v>
      </c>
      <c r="E50" s="142"/>
      <c r="F50" s="23">
        <f>ROUND((D50+E50)/(C50/100),1)</f>
        <v>58.7</v>
      </c>
      <c r="G50" s="24">
        <v>195000</v>
      </c>
      <c r="H50" s="86">
        <v>137052</v>
      </c>
      <c r="I50" s="142"/>
      <c r="J50" s="23">
        <f>ROUND((H50+I50)/(G50/100),1)</f>
        <v>70.3</v>
      </c>
      <c r="K50" s="143">
        <v>196800</v>
      </c>
      <c r="L50" s="86">
        <v>196863</v>
      </c>
      <c r="M50" s="142"/>
      <c r="N50" s="23">
        <f>ROUND((L50+M50)/(K50/100),1)</f>
        <v>100</v>
      </c>
      <c r="O50" s="23" t="e">
        <f aca="true" t="shared" si="4" ref="O50:O81">ROUND((L50+M50)/(B50/100),1)</f>
        <v>#DIV/0!</v>
      </c>
    </row>
    <row r="51" spans="1:15" ht="15">
      <c r="A51" s="90" t="s">
        <v>53</v>
      </c>
      <c r="B51" s="30">
        <v>80000</v>
      </c>
      <c r="C51" s="31">
        <v>80000</v>
      </c>
      <c r="D51" s="91">
        <v>56400</v>
      </c>
      <c r="E51" s="144"/>
      <c r="F51" s="30">
        <f aca="true" t="shared" si="5" ref="F51:F81">ROUND((D51+E51)/(C51/100),1)</f>
        <v>70.5</v>
      </c>
      <c r="G51" s="31">
        <v>80000</v>
      </c>
      <c r="H51" s="91">
        <v>67200</v>
      </c>
      <c r="I51" s="144"/>
      <c r="J51" s="30">
        <f aca="true" t="shared" si="6" ref="J51:J81">ROUND((H51+I51)/(G51/100),1)</f>
        <v>84</v>
      </c>
      <c r="K51" s="145">
        <v>101000</v>
      </c>
      <c r="L51" s="91">
        <v>101100</v>
      </c>
      <c r="M51" s="144"/>
      <c r="N51" s="30">
        <f aca="true" t="shared" si="7" ref="N51:N81">ROUND((L51+M51)/(K51/100),1)</f>
        <v>100.1</v>
      </c>
      <c r="O51" s="23">
        <f t="shared" si="4"/>
        <v>126.4</v>
      </c>
    </row>
    <row r="52" spans="1:15" ht="15">
      <c r="A52" s="90" t="s">
        <v>54</v>
      </c>
      <c r="B52" s="30"/>
      <c r="C52" s="31"/>
      <c r="D52" s="91"/>
      <c r="E52" s="144"/>
      <c r="F52" s="30" t="e">
        <f t="shared" si="5"/>
        <v>#DIV/0!</v>
      </c>
      <c r="G52" s="31"/>
      <c r="H52" s="91"/>
      <c r="I52" s="144"/>
      <c r="J52" s="30" t="e">
        <f t="shared" si="6"/>
        <v>#DIV/0!</v>
      </c>
      <c r="K52" s="145">
        <v>0</v>
      </c>
      <c r="L52" s="91"/>
      <c r="M52" s="144"/>
      <c r="N52" s="30" t="e">
        <f t="shared" si="7"/>
        <v>#DIV/0!</v>
      </c>
      <c r="O52" s="23" t="e">
        <f t="shared" si="4"/>
        <v>#DIV/0!</v>
      </c>
    </row>
    <row r="53" spans="1:15" ht="15">
      <c r="A53" s="90" t="s">
        <v>55</v>
      </c>
      <c r="B53" s="30"/>
      <c r="C53" s="31"/>
      <c r="D53" s="91"/>
      <c r="E53" s="144"/>
      <c r="F53" s="30" t="e">
        <f t="shared" si="5"/>
        <v>#DIV/0!</v>
      </c>
      <c r="G53" s="31"/>
      <c r="H53" s="91"/>
      <c r="I53" s="144"/>
      <c r="J53" s="30" t="e">
        <f t="shared" si="6"/>
        <v>#DIV/0!</v>
      </c>
      <c r="K53" s="145"/>
      <c r="L53" s="91"/>
      <c r="M53" s="144"/>
      <c r="N53" s="30" t="e">
        <f t="shared" si="7"/>
        <v>#DIV/0!</v>
      </c>
      <c r="O53" s="23" t="e">
        <f t="shared" si="4"/>
        <v>#DIV/0!</v>
      </c>
    </row>
    <row r="54" spans="1:15" ht="15">
      <c r="A54" s="90" t="s">
        <v>56</v>
      </c>
      <c r="B54" s="30"/>
      <c r="C54" s="31"/>
      <c r="D54" s="91"/>
      <c r="E54" s="144"/>
      <c r="F54" s="30" t="e">
        <f t="shared" si="5"/>
        <v>#DIV/0!</v>
      </c>
      <c r="G54" s="31"/>
      <c r="H54" s="91"/>
      <c r="I54" s="144"/>
      <c r="J54" s="30" t="e">
        <f t="shared" si="6"/>
        <v>#DIV/0!</v>
      </c>
      <c r="K54" s="145"/>
      <c r="L54" s="91"/>
      <c r="M54" s="144"/>
      <c r="N54" s="30" t="e">
        <f t="shared" si="7"/>
        <v>#DIV/0!</v>
      </c>
      <c r="O54" s="23" t="e">
        <f t="shared" si="4"/>
        <v>#DIV/0!</v>
      </c>
    </row>
    <row r="55" spans="1:15" ht="15">
      <c r="A55" s="90" t="s">
        <v>57</v>
      </c>
      <c r="B55" s="30"/>
      <c r="C55" s="31"/>
      <c r="D55" s="91"/>
      <c r="E55" s="144"/>
      <c r="F55" s="30" t="e">
        <f t="shared" si="5"/>
        <v>#DIV/0!</v>
      </c>
      <c r="G55" s="31"/>
      <c r="H55" s="91"/>
      <c r="I55" s="144"/>
      <c r="J55" s="30" t="e">
        <f t="shared" si="6"/>
        <v>#DIV/0!</v>
      </c>
      <c r="K55" s="145"/>
      <c r="L55" s="91"/>
      <c r="M55" s="144"/>
      <c r="N55" s="30" t="e">
        <f t="shared" si="7"/>
        <v>#DIV/0!</v>
      </c>
      <c r="O55" s="23" t="e">
        <f t="shared" si="4"/>
        <v>#DIV/0!</v>
      </c>
    </row>
    <row r="56" spans="1:15" ht="15">
      <c r="A56" s="90" t="s">
        <v>58</v>
      </c>
      <c r="B56" s="30"/>
      <c r="C56" s="31"/>
      <c r="D56" s="91"/>
      <c r="E56" s="144"/>
      <c r="F56" s="30" t="e">
        <f t="shared" si="5"/>
        <v>#DIV/0!</v>
      </c>
      <c r="G56" s="31"/>
      <c r="H56" s="91"/>
      <c r="I56" s="144"/>
      <c r="J56" s="30" t="e">
        <f t="shared" si="6"/>
        <v>#DIV/0!</v>
      </c>
      <c r="K56" s="145"/>
      <c r="L56" s="91"/>
      <c r="M56" s="144"/>
      <c r="N56" s="30" t="e">
        <f t="shared" si="7"/>
        <v>#DIV/0!</v>
      </c>
      <c r="O56" s="23" t="e">
        <f t="shared" si="4"/>
        <v>#DIV/0!</v>
      </c>
    </row>
    <row r="57" spans="1:15" ht="15">
      <c r="A57" s="90" t="s">
        <v>59</v>
      </c>
      <c r="B57" s="30"/>
      <c r="C57" s="31"/>
      <c r="D57" s="91"/>
      <c r="E57" s="144"/>
      <c r="F57" s="30" t="e">
        <f t="shared" si="5"/>
        <v>#DIV/0!</v>
      </c>
      <c r="G57" s="31"/>
      <c r="H57" s="91"/>
      <c r="I57" s="144"/>
      <c r="J57" s="30" t="e">
        <f t="shared" si="6"/>
        <v>#DIV/0!</v>
      </c>
      <c r="K57" s="145"/>
      <c r="L57" s="91"/>
      <c r="M57" s="144"/>
      <c r="N57" s="30" t="e">
        <f t="shared" si="7"/>
        <v>#DIV/0!</v>
      </c>
      <c r="O57" s="23" t="e">
        <f t="shared" si="4"/>
        <v>#DIV/0!</v>
      </c>
    </row>
    <row r="58" spans="1:15" ht="15">
      <c r="A58" s="90" t="s">
        <v>60</v>
      </c>
      <c r="B58" s="30"/>
      <c r="C58" s="31"/>
      <c r="D58" s="91"/>
      <c r="E58" s="144"/>
      <c r="F58" s="30" t="e">
        <f t="shared" si="5"/>
        <v>#DIV/0!</v>
      </c>
      <c r="G58" s="31"/>
      <c r="H58" s="91"/>
      <c r="I58" s="144"/>
      <c r="J58" s="30" t="e">
        <f t="shared" si="6"/>
        <v>#DIV/0!</v>
      </c>
      <c r="K58" s="145"/>
      <c r="L58" s="91"/>
      <c r="M58" s="144"/>
      <c r="N58" s="30" t="e">
        <f t="shared" si="7"/>
        <v>#DIV/0!</v>
      </c>
      <c r="O58" s="23" t="e">
        <f t="shared" si="4"/>
        <v>#DIV/0!</v>
      </c>
    </row>
    <row r="59" spans="1:15" ht="15">
      <c r="A59" s="90" t="s">
        <v>61</v>
      </c>
      <c r="B59" s="30"/>
      <c r="C59" s="31"/>
      <c r="D59" s="91"/>
      <c r="E59" s="144"/>
      <c r="F59" s="30" t="e">
        <f t="shared" si="5"/>
        <v>#DIV/0!</v>
      </c>
      <c r="G59" s="31"/>
      <c r="H59" s="91"/>
      <c r="I59" s="144"/>
      <c r="J59" s="30" t="e">
        <f t="shared" si="6"/>
        <v>#DIV/0!</v>
      </c>
      <c r="K59" s="145"/>
      <c r="L59" s="91"/>
      <c r="M59" s="144"/>
      <c r="N59" s="30" t="e">
        <f t="shared" si="7"/>
        <v>#DIV/0!</v>
      </c>
      <c r="O59" s="23" t="e">
        <f t="shared" si="4"/>
        <v>#DIV/0!</v>
      </c>
    </row>
    <row r="60" spans="1:15" ht="15">
      <c r="A60" s="90" t="s">
        <v>62</v>
      </c>
      <c r="B60" s="30"/>
      <c r="C60" s="31"/>
      <c r="D60" s="91"/>
      <c r="E60" s="144"/>
      <c r="F60" s="30" t="e">
        <f t="shared" si="5"/>
        <v>#DIV/0!</v>
      </c>
      <c r="G60" s="31"/>
      <c r="H60" s="91"/>
      <c r="I60" s="144"/>
      <c r="J60" s="30" t="e">
        <f t="shared" si="6"/>
        <v>#DIV/0!</v>
      </c>
      <c r="K60" s="145"/>
      <c r="L60" s="91"/>
      <c r="M60" s="144"/>
      <c r="N60" s="30" t="e">
        <f t="shared" si="7"/>
        <v>#DIV/0!</v>
      </c>
      <c r="O60" s="23" t="e">
        <f t="shared" si="4"/>
        <v>#DIV/0!</v>
      </c>
    </row>
    <row r="61" spans="1:15" ht="15">
      <c r="A61" s="90" t="s">
        <v>63</v>
      </c>
      <c r="B61" s="30"/>
      <c r="C61" s="31"/>
      <c r="D61" s="91"/>
      <c r="E61" s="144"/>
      <c r="F61" s="30" t="e">
        <f t="shared" si="5"/>
        <v>#DIV/0!</v>
      </c>
      <c r="G61" s="31"/>
      <c r="H61" s="91"/>
      <c r="I61" s="144"/>
      <c r="J61" s="30" t="e">
        <f t="shared" si="6"/>
        <v>#DIV/0!</v>
      </c>
      <c r="K61" s="145"/>
      <c r="L61" s="91"/>
      <c r="M61" s="144"/>
      <c r="N61" s="30" t="e">
        <f t="shared" si="7"/>
        <v>#DIV/0!</v>
      </c>
      <c r="O61" s="23" t="e">
        <f t="shared" si="4"/>
        <v>#DIV/0!</v>
      </c>
    </row>
    <row r="62" spans="1:15" ht="15">
      <c r="A62" s="90" t="s">
        <v>64</v>
      </c>
      <c r="B62" s="30"/>
      <c r="C62" s="31"/>
      <c r="D62" s="91">
        <v>140</v>
      </c>
      <c r="E62" s="144"/>
      <c r="F62" s="30" t="e">
        <f t="shared" si="5"/>
        <v>#DIV/0!</v>
      </c>
      <c r="G62" s="31"/>
      <c r="H62" s="91">
        <v>140</v>
      </c>
      <c r="I62" s="144"/>
      <c r="J62" s="30" t="e">
        <f t="shared" si="6"/>
        <v>#DIV/0!</v>
      </c>
      <c r="K62" s="145"/>
      <c r="L62" s="91">
        <v>140</v>
      </c>
      <c r="M62" s="144"/>
      <c r="N62" s="30" t="e">
        <f t="shared" si="7"/>
        <v>#DIV/0!</v>
      </c>
      <c r="O62" s="23" t="e">
        <f t="shared" si="4"/>
        <v>#DIV/0!</v>
      </c>
    </row>
    <row r="63" spans="1:15" ht="15">
      <c r="A63" s="90" t="s">
        <v>65</v>
      </c>
      <c r="B63" s="30"/>
      <c r="C63" s="31"/>
      <c r="D63" s="91"/>
      <c r="E63" s="144"/>
      <c r="F63" s="30" t="e">
        <f t="shared" si="5"/>
        <v>#DIV/0!</v>
      </c>
      <c r="G63" s="31"/>
      <c r="H63" s="91"/>
      <c r="I63" s="144"/>
      <c r="J63" s="30" t="e">
        <f t="shared" si="6"/>
        <v>#DIV/0!</v>
      </c>
      <c r="K63" s="145"/>
      <c r="L63" s="91"/>
      <c r="M63" s="144"/>
      <c r="N63" s="30" t="e">
        <f t="shared" si="7"/>
        <v>#DIV/0!</v>
      </c>
      <c r="O63" s="23" t="e">
        <f t="shared" si="4"/>
        <v>#DIV/0!</v>
      </c>
    </row>
    <row r="64" spans="1:15" ht="15">
      <c r="A64" s="90" t="s">
        <v>66</v>
      </c>
      <c r="B64" s="30"/>
      <c r="C64" s="31"/>
      <c r="D64" s="91"/>
      <c r="E64" s="144"/>
      <c r="F64" s="30" t="e">
        <f t="shared" si="5"/>
        <v>#DIV/0!</v>
      </c>
      <c r="G64" s="31"/>
      <c r="H64" s="91"/>
      <c r="I64" s="144"/>
      <c r="J64" s="30" t="e">
        <f t="shared" si="6"/>
        <v>#DIV/0!</v>
      </c>
      <c r="K64" s="145"/>
      <c r="L64" s="91"/>
      <c r="M64" s="144"/>
      <c r="N64" s="30" t="e">
        <f t="shared" si="7"/>
        <v>#DIV/0!</v>
      </c>
      <c r="O64" s="23" t="e">
        <f t="shared" si="4"/>
        <v>#DIV/0!</v>
      </c>
    </row>
    <row r="65" spans="1:15" ht="15">
      <c r="A65" s="90" t="s">
        <v>67</v>
      </c>
      <c r="B65" s="30"/>
      <c r="C65" s="31"/>
      <c r="D65" s="91"/>
      <c r="E65" s="144"/>
      <c r="F65" s="30" t="e">
        <f t="shared" si="5"/>
        <v>#DIV/0!</v>
      </c>
      <c r="G65" s="31"/>
      <c r="H65" s="91"/>
      <c r="I65" s="144"/>
      <c r="J65" s="30" t="e">
        <f t="shared" si="6"/>
        <v>#DIV/0!</v>
      </c>
      <c r="K65" s="145">
        <v>7000</v>
      </c>
      <c r="L65" s="91">
        <v>7000</v>
      </c>
      <c r="M65" s="144"/>
      <c r="N65" s="30">
        <f t="shared" si="7"/>
        <v>100</v>
      </c>
      <c r="O65" s="23" t="e">
        <f t="shared" si="4"/>
        <v>#DIV/0!</v>
      </c>
    </row>
    <row r="66" spans="1:15" ht="15">
      <c r="A66" s="90" t="s">
        <v>68</v>
      </c>
      <c r="B66" s="30"/>
      <c r="C66" s="31"/>
      <c r="D66" s="91">
        <v>12608</v>
      </c>
      <c r="E66" s="144"/>
      <c r="F66" s="30" t="e">
        <f t="shared" si="5"/>
        <v>#DIV/0!</v>
      </c>
      <c r="G66" s="31"/>
      <c r="H66" s="91">
        <v>12608</v>
      </c>
      <c r="I66" s="144"/>
      <c r="J66" s="30" t="e">
        <f t="shared" si="6"/>
        <v>#DIV/0!</v>
      </c>
      <c r="K66" s="145">
        <v>0</v>
      </c>
      <c r="L66" s="91">
        <v>12608</v>
      </c>
      <c r="M66" s="144"/>
      <c r="N66" s="30" t="e">
        <f t="shared" si="7"/>
        <v>#DIV/0!</v>
      </c>
      <c r="O66" s="23" t="e">
        <f t="shared" si="4"/>
        <v>#DIV/0!</v>
      </c>
    </row>
    <row r="67" spans="1:15" ht="15">
      <c r="A67" s="90" t="s">
        <v>69</v>
      </c>
      <c r="B67" s="30">
        <v>100</v>
      </c>
      <c r="C67" s="31">
        <v>100</v>
      </c>
      <c r="D67" s="91">
        <v>28.29</v>
      </c>
      <c r="E67" s="144"/>
      <c r="F67" s="30">
        <f t="shared" si="5"/>
        <v>28.3</v>
      </c>
      <c r="G67" s="31">
        <v>100</v>
      </c>
      <c r="H67" s="91">
        <v>49.91</v>
      </c>
      <c r="I67" s="144"/>
      <c r="J67" s="30">
        <f t="shared" si="6"/>
        <v>49.9</v>
      </c>
      <c r="K67" s="145">
        <v>70</v>
      </c>
      <c r="L67" s="91">
        <v>68.62</v>
      </c>
      <c r="M67" s="144"/>
      <c r="N67" s="30">
        <f t="shared" si="7"/>
        <v>98</v>
      </c>
      <c r="O67" s="23">
        <f t="shared" si="4"/>
        <v>68.6</v>
      </c>
    </row>
    <row r="68" spans="1:15" ht="15">
      <c r="A68" s="90" t="s">
        <v>70</v>
      </c>
      <c r="B68" s="30"/>
      <c r="C68" s="31"/>
      <c r="D68" s="91"/>
      <c r="E68" s="144"/>
      <c r="F68" s="30" t="e">
        <f t="shared" si="5"/>
        <v>#DIV/0!</v>
      </c>
      <c r="G68" s="31"/>
      <c r="H68" s="91"/>
      <c r="I68" s="144"/>
      <c r="J68" s="30" t="e">
        <f t="shared" si="6"/>
        <v>#DIV/0!</v>
      </c>
      <c r="K68" s="145"/>
      <c r="L68" s="91"/>
      <c r="M68" s="144"/>
      <c r="N68" s="30" t="e">
        <f t="shared" si="7"/>
        <v>#DIV/0!</v>
      </c>
      <c r="O68" s="23" t="e">
        <f t="shared" si="4"/>
        <v>#DIV/0!</v>
      </c>
    </row>
    <row r="69" spans="1:15" ht="15">
      <c r="A69" s="90" t="s">
        <v>71</v>
      </c>
      <c r="B69" s="30"/>
      <c r="C69" s="31"/>
      <c r="D69" s="91"/>
      <c r="E69" s="144"/>
      <c r="F69" s="30" t="e">
        <f t="shared" si="5"/>
        <v>#DIV/0!</v>
      </c>
      <c r="G69" s="31"/>
      <c r="H69" s="91"/>
      <c r="I69" s="144"/>
      <c r="J69" s="30" t="e">
        <f t="shared" si="6"/>
        <v>#DIV/0!</v>
      </c>
      <c r="K69" s="145"/>
      <c r="L69" s="91"/>
      <c r="M69" s="144"/>
      <c r="N69" s="30" t="e">
        <f t="shared" si="7"/>
        <v>#DIV/0!</v>
      </c>
      <c r="O69" s="23" t="e">
        <f t="shared" si="4"/>
        <v>#DIV/0!</v>
      </c>
    </row>
    <row r="70" spans="1:15" ht="15">
      <c r="A70" s="90" t="s">
        <v>72</v>
      </c>
      <c r="B70" s="30"/>
      <c r="C70" s="31"/>
      <c r="D70" s="91"/>
      <c r="E70" s="144"/>
      <c r="F70" s="30" t="e">
        <f t="shared" si="5"/>
        <v>#DIV/0!</v>
      </c>
      <c r="G70" s="31"/>
      <c r="H70" s="91"/>
      <c r="I70" s="144"/>
      <c r="J70" s="30" t="e">
        <f t="shared" si="6"/>
        <v>#DIV/0!</v>
      </c>
      <c r="K70" s="145"/>
      <c r="L70" s="91"/>
      <c r="M70" s="144"/>
      <c r="N70" s="30" t="e">
        <f t="shared" si="7"/>
        <v>#DIV/0!</v>
      </c>
      <c r="O70" s="23" t="e">
        <f t="shared" si="4"/>
        <v>#DIV/0!</v>
      </c>
    </row>
    <row r="71" spans="1:15" ht="15">
      <c r="A71" s="95" t="s">
        <v>73</v>
      </c>
      <c r="B71" s="30">
        <f>SUM(B50:B70)</f>
        <v>80100</v>
      </c>
      <c r="C71" s="31">
        <f>SUM(C50:C70)</f>
        <v>275100</v>
      </c>
      <c r="D71" s="91">
        <f>SUM(D50:D70)</f>
        <v>183567.29</v>
      </c>
      <c r="E71" s="144">
        <f>SUM(E50:E70)</f>
        <v>0</v>
      </c>
      <c r="F71" s="30">
        <f t="shared" si="5"/>
        <v>66.7</v>
      </c>
      <c r="G71" s="31">
        <f>SUM(G50:G70)</f>
        <v>275100</v>
      </c>
      <c r="H71" s="91">
        <f>SUM(H50:H70)</f>
        <v>217049.91</v>
      </c>
      <c r="I71" s="144">
        <f>SUM(I50:I70)</f>
        <v>0</v>
      </c>
      <c r="J71" s="30">
        <f t="shared" si="6"/>
        <v>78.9</v>
      </c>
      <c r="K71" s="31">
        <f>SUM(K50:K70)</f>
        <v>304870</v>
      </c>
      <c r="L71" s="91">
        <f>SUM(L50:L70)</f>
        <v>317779.62</v>
      </c>
      <c r="M71" s="144">
        <f>SUM(M50:M70)</f>
        <v>0</v>
      </c>
      <c r="N71" s="30">
        <f t="shared" si="7"/>
        <v>104.2</v>
      </c>
      <c r="O71" s="23">
        <f t="shared" si="4"/>
        <v>396.7</v>
      </c>
    </row>
    <row r="72" spans="1:15" ht="15">
      <c r="A72" s="90" t="s">
        <v>74</v>
      </c>
      <c r="B72" s="36"/>
      <c r="C72" s="37"/>
      <c r="D72" s="97"/>
      <c r="E72" s="146"/>
      <c r="F72" s="30" t="e">
        <f t="shared" si="5"/>
        <v>#DIV/0!</v>
      </c>
      <c r="G72" s="37"/>
      <c r="H72" s="97"/>
      <c r="I72" s="146"/>
      <c r="J72" s="30" t="e">
        <f t="shared" si="6"/>
        <v>#DIV/0!</v>
      </c>
      <c r="K72" s="147"/>
      <c r="L72" s="97"/>
      <c r="M72" s="146"/>
      <c r="N72" s="30" t="e">
        <f t="shared" si="7"/>
        <v>#DIV/0!</v>
      </c>
      <c r="O72" s="23" t="e">
        <f t="shared" si="4"/>
        <v>#DIV/0!</v>
      </c>
    </row>
    <row r="73" spans="1:15" ht="15">
      <c r="A73" s="90" t="s">
        <v>75</v>
      </c>
      <c r="B73" s="36">
        <v>533581</v>
      </c>
      <c r="C73" s="37">
        <v>533581</v>
      </c>
      <c r="D73" s="97">
        <v>266790.5</v>
      </c>
      <c r="E73" s="146"/>
      <c r="F73" s="36">
        <f t="shared" si="5"/>
        <v>50</v>
      </c>
      <c r="G73" s="37">
        <v>533581</v>
      </c>
      <c r="H73" s="97">
        <v>400186</v>
      </c>
      <c r="I73" s="146"/>
      <c r="J73" s="36">
        <f t="shared" si="6"/>
        <v>75</v>
      </c>
      <c r="K73" s="147">
        <v>533581</v>
      </c>
      <c r="L73" s="97">
        <v>533581</v>
      </c>
      <c r="M73" s="146"/>
      <c r="N73" s="36">
        <f t="shared" si="7"/>
        <v>100</v>
      </c>
      <c r="O73" s="23">
        <f t="shared" si="4"/>
        <v>100</v>
      </c>
    </row>
    <row r="74" spans="1:15" ht="15">
      <c r="A74" s="95" t="s">
        <v>76</v>
      </c>
      <c r="B74" s="100"/>
      <c r="C74" s="101"/>
      <c r="D74" s="102"/>
      <c r="E74" s="103"/>
      <c r="F74" s="36" t="e">
        <f t="shared" si="5"/>
        <v>#DIV/0!</v>
      </c>
      <c r="G74" s="101"/>
      <c r="H74" s="91">
        <v>55600</v>
      </c>
      <c r="I74" s="103"/>
      <c r="J74" s="36" t="e">
        <f t="shared" si="6"/>
        <v>#DIV/0!</v>
      </c>
      <c r="K74" s="31">
        <v>55600</v>
      </c>
      <c r="L74" s="91">
        <v>55600</v>
      </c>
      <c r="M74" s="103"/>
      <c r="N74" s="36">
        <f t="shared" si="7"/>
        <v>100</v>
      </c>
      <c r="O74" s="23" t="e">
        <f t="shared" si="4"/>
        <v>#DIV/0!</v>
      </c>
    </row>
    <row r="75" spans="1:15" ht="15">
      <c r="A75" s="90" t="s">
        <v>77</v>
      </c>
      <c r="B75" s="30">
        <v>2001555</v>
      </c>
      <c r="C75" s="31">
        <v>2015394</v>
      </c>
      <c r="D75" s="91">
        <v>984712</v>
      </c>
      <c r="E75" s="144"/>
      <c r="F75" s="36">
        <f t="shared" si="5"/>
        <v>48.9</v>
      </c>
      <c r="G75" s="31">
        <v>2015394</v>
      </c>
      <c r="H75" s="91">
        <v>1453757</v>
      </c>
      <c r="I75" s="144"/>
      <c r="J75" s="36">
        <f t="shared" si="6"/>
        <v>72.1</v>
      </c>
      <c r="K75" s="31">
        <v>1988418</v>
      </c>
      <c r="L75" s="91">
        <v>1988418</v>
      </c>
      <c r="M75" s="144"/>
      <c r="N75" s="36">
        <f t="shared" si="7"/>
        <v>100</v>
      </c>
      <c r="O75" s="23">
        <f t="shared" si="4"/>
        <v>99.3</v>
      </c>
    </row>
    <row r="76" spans="1:15" ht="15">
      <c r="A76" s="90" t="s">
        <v>78</v>
      </c>
      <c r="B76" s="30"/>
      <c r="C76" s="31"/>
      <c r="D76" s="91"/>
      <c r="E76" s="144"/>
      <c r="F76" s="30" t="e">
        <f t="shared" si="5"/>
        <v>#DIV/0!</v>
      </c>
      <c r="G76" s="31"/>
      <c r="H76" s="91"/>
      <c r="I76" s="144"/>
      <c r="J76" s="30" t="e">
        <f t="shared" si="6"/>
        <v>#DIV/0!</v>
      </c>
      <c r="K76" s="31"/>
      <c r="L76" s="91"/>
      <c r="M76" s="144"/>
      <c r="N76" s="30" t="e">
        <f t="shared" si="7"/>
        <v>#DIV/0!</v>
      </c>
      <c r="O76" s="23" t="e">
        <f t="shared" si="4"/>
        <v>#DIV/0!</v>
      </c>
    </row>
    <row r="77" spans="1:15" ht="15">
      <c r="A77" s="90" t="s">
        <v>79</v>
      </c>
      <c r="B77" s="30"/>
      <c r="C77" s="31"/>
      <c r="D77" s="91"/>
      <c r="E77" s="144"/>
      <c r="F77" s="36" t="e">
        <f t="shared" si="5"/>
        <v>#DIV/0!</v>
      </c>
      <c r="G77" s="31"/>
      <c r="H77" s="91"/>
      <c r="I77" s="144"/>
      <c r="J77" s="36" t="e">
        <f t="shared" si="6"/>
        <v>#DIV/0!</v>
      </c>
      <c r="K77" s="31"/>
      <c r="L77" s="91"/>
      <c r="M77" s="144"/>
      <c r="N77" s="36" t="e">
        <f t="shared" si="7"/>
        <v>#DIV/0!</v>
      </c>
      <c r="O77" s="23" t="e">
        <f t="shared" si="4"/>
        <v>#DIV/0!</v>
      </c>
    </row>
    <row r="78" spans="1:15" ht="15">
      <c r="A78" s="95" t="s">
        <v>80</v>
      </c>
      <c r="B78" s="30"/>
      <c r="C78" s="31"/>
      <c r="D78" s="91"/>
      <c r="E78" s="144"/>
      <c r="F78" s="36" t="e">
        <f t="shared" si="5"/>
        <v>#DIV/0!</v>
      </c>
      <c r="G78" s="31"/>
      <c r="H78" s="91"/>
      <c r="I78" s="144"/>
      <c r="J78" s="36" t="e">
        <f t="shared" si="6"/>
        <v>#DIV/0!</v>
      </c>
      <c r="K78" s="31"/>
      <c r="L78" s="91"/>
      <c r="M78" s="144"/>
      <c r="N78" s="36" t="e">
        <f t="shared" si="7"/>
        <v>#DIV/0!</v>
      </c>
      <c r="O78" s="23" t="e">
        <f t="shared" si="4"/>
        <v>#DIV/0!</v>
      </c>
    </row>
    <row r="79" spans="1:15" ht="15">
      <c r="A79" s="95" t="s">
        <v>81</v>
      </c>
      <c r="B79" s="30">
        <f>SUM(B73:B78)</f>
        <v>2535136</v>
      </c>
      <c r="C79" s="31">
        <f>SUM(C73:C78)</f>
        <v>2548975</v>
      </c>
      <c r="D79" s="91">
        <f>SUM(D73:D78)</f>
        <v>1251502.5</v>
      </c>
      <c r="E79" s="144">
        <f>SUM(E73:E78)</f>
        <v>0</v>
      </c>
      <c r="F79" s="30">
        <f t="shared" si="5"/>
        <v>49.1</v>
      </c>
      <c r="G79" s="31">
        <f>SUM(G73:G78)</f>
        <v>2548975</v>
      </c>
      <c r="H79" s="91">
        <f>SUM(H73:H78)</f>
        <v>1909543</v>
      </c>
      <c r="I79" s="144">
        <f>SUM(I73:I78)</f>
        <v>0</v>
      </c>
      <c r="J79" s="30">
        <f t="shared" si="6"/>
        <v>74.9</v>
      </c>
      <c r="K79" s="31">
        <f>SUM(K73:K78)</f>
        <v>2577599</v>
      </c>
      <c r="L79" s="91">
        <f>SUM(L73:L78)</f>
        <v>2577599</v>
      </c>
      <c r="M79" s="144">
        <f>SUM(M73:M78)</f>
        <v>0</v>
      </c>
      <c r="N79" s="30">
        <f t="shared" si="7"/>
        <v>100</v>
      </c>
      <c r="O79" s="23">
        <f t="shared" si="4"/>
        <v>101.7</v>
      </c>
    </row>
    <row r="80" spans="1:15" ht="15.75" thickBot="1">
      <c r="A80" s="105" t="s">
        <v>82</v>
      </c>
      <c r="B80" s="36">
        <f>B71+B79</f>
        <v>2615236</v>
      </c>
      <c r="C80" s="37">
        <f>C71+C79</f>
        <v>2824075</v>
      </c>
      <c r="D80" s="97">
        <f>D71+D79</f>
        <v>1435069.79</v>
      </c>
      <c r="E80" s="146">
        <f>E71+E79</f>
        <v>0</v>
      </c>
      <c r="F80" s="36">
        <f t="shared" si="5"/>
        <v>50.8</v>
      </c>
      <c r="G80" s="37">
        <f>G71+G79</f>
        <v>2824075</v>
      </c>
      <c r="H80" s="97">
        <f>H71+H79</f>
        <v>2126592.91</v>
      </c>
      <c r="I80" s="97">
        <f>I71+I79</f>
        <v>0</v>
      </c>
      <c r="J80" s="36">
        <f t="shared" si="6"/>
        <v>75.3</v>
      </c>
      <c r="K80" s="37">
        <f>K71+K79</f>
        <v>2882469</v>
      </c>
      <c r="L80" s="97">
        <f>L71+L79</f>
        <v>2895378.62</v>
      </c>
      <c r="M80" s="146">
        <f>M71+M79</f>
        <v>0</v>
      </c>
      <c r="N80" s="36">
        <f t="shared" si="7"/>
        <v>100.4</v>
      </c>
      <c r="O80" s="414">
        <f t="shared" si="4"/>
        <v>110.7</v>
      </c>
    </row>
    <row r="81" spans="1:15" ht="15.75" thickBot="1">
      <c r="A81" s="107" t="s">
        <v>83</v>
      </c>
      <c r="B81" s="48">
        <f>B80-B33</f>
        <v>0</v>
      </c>
      <c r="C81" s="48">
        <f>C80-C33</f>
        <v>0</v>
      </c>
      <c r="D81" s="48">
        <f>D80-D33</f>
        <v>45009.70999999996</v>
      </c>
      <c r="E81" s="48">
        <f>E80-E33</f>
        <v>0</v>
      </c>
      <c r="F81" s="108" t="e">
        <f t="shared" si="5"/>
        <v>#DIV/0!</v>
      </c>
      <c r="G81" s="48">
        <f>G80-G33</f>
        <v>0</v>
      </c>
      <c r="H81" s="48">
        <f>H80-H33</f>
        <v>89004.45000000019</v>
      </c>
      <c r="I81" s="48">
        <f>I80-I33</f>
        <v>0</v>
      </c>
      <c r="J81" s="108" t="e">
        <f t="shared" si="6"/>
        <v>#DIV/0!</v>
      </c>
      <c r="K81" s="48">
        <f>K80-K33</f>
        <v>0</v>
      </c>
      <c r="L81" s="48">
        <f>L80-L33</f>
        <v>48.72000000020489</v>
      </c>
      <c r="M81" s="48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ht="15.75" thickBot="1">
      <c r="A82" s="454" t="s">
        <v>132</v>
      </c>
      <c r="B82" s="440"/>
      <c r="C82" s="439"/>
      <c r="D82" s="437">
        <f>D81+E81</f>
        <v>45009.70999999996</v>
      </c>
      <c r="E82" s="439"/>
      <c r="F82" s="439"/>
      <c r="G82" s="439"/>
      <c r="H82" s="437">
        <f>H81+I81</f>
        <v>89004.45000000019</v>
      </c>
      <c r="I82" s="439"/>
      <c r="J82" s="439"/>
      <c r="K82" s="439"/>
      <c r="L82" s="437">
        <f>L81+M81</f>
        <v>48.72000000020489</v>
      </c>
      <c r="M82" s="439"/>
      <c r="N82" s="439"/>
      <c r="O82" s="441"/>
    </row>
    <row r="83" spans="1:15" ht="15">
      <c r="A83" s="444"/>
      <c r="B83" s="446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4"/>
    </row>
    <row r="84" ht="15">
      <c r="B84" s="133"/>
    </row>
    <row r="85" ht="15">
      <c r="A85" s="111" t="s">
        <v>84</v>
      </c>
    </row>
    <row r="86" ht="15.75" thickBot="1"/>
    <row r="87" spans="1:9" ht="15">
      <c r="A87" s="56"/>
      <c r="B87" s="148" t="s">
        <v>10</v>
      </c>
      <c r="C87" s="120" t="s">
        <v>14</v>
      </c>
      <c r="D87" s="149" t="s">
        <v>15</v>
      </c>
      <c r="E87" s="53"/>
      <c r="I87" t="s">
        <v>100</v>
      </c>
    </row>
    <row r="88" spans="1:9" ht="15">
      <c r="A88" s="60" t="s">
        <v>85</v>
      </c>
      <c r="B88" s="113">
        <v>101258</v>
      </c>
      <c r="C88" s="32">
        <v>62907</v>
      </c>
      <c r="D88" s="64">
        <v>26624</v>
      </c>
      <c r="E88" s="53"/>
      <c r="I88" t="s">
        <v>101</v>
      </c>
    </row>
    <row r="89" spans="1:5" ht="15">
      <c r="A89" s="114" t="s">
        <v>86</v>
      </c>
      <c r="B89" s="113">
        <v>0</v>
      </c>
      <c r="C89" s="32">
        <v>0</v>
      </c>
      <c r="D89" s="64">
        <v>0</v>
      </c>
      <c r="E89" s="53"/>
    </row>
    <row r="90" spans="1:5" ht="15">
      <c r="A90" s="114" t="s">
        <v>87</v>
      </c>
      <c r="B90" s="113">
        <v>28652</v>
      </c>
      <c r="C90" s="32">
        <v>71603.37</v>
      </c>
      <c r="D90" s="64">
        <v>53363.07</v>
      </c>
      <c r="E90" s="53"/>
    </row>
    <row r="91" spans="1:5" ht="15.75" thickBot="1">
      <c r="A91" s="65" t="s">
        <v>88</v>
      </c>
      <c r="B91" s="150">
        <v>0</v>
      </c>
      <c r="C91" s="151">
        <v>0</v>
      </c>
      <c r="D91" s="152">
        <v>0</v>
      </c>
      <c r="E91" s="53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PageLayoutView="0" workbookViewId="0" topLeftCell="A73">
      <selection activeCell="E102" sqref="E102:F102"/>
    </sheetView>
  </sheetViews>
  <sheetFormatPr defaultColWidth="9.140625" defaultRowHeight="15"/>
  <cols>
    <col min="1" max="1" width="22.421875" style="0" customWidth="1"/>
    <col min="2" max="2" width="15.28125" style="116" customWidth="1"/>
    <col min="3" max="3" width="15.00390625" style="116" customWidth="1"/>
    <col min="4" max="4" width="13.8515625" style="116" customWidth="1"/>
    <col min="5" max="5" width="10.28125" style="0" customWidth="1"/>
    <col min="6" max="6" width="6.57421875" style="0" bestFit="1" customWidth="1"/>
    <col min="7" max="7" width="15.28125" style="0" customWidth="1"/>
    <col min="8" max="8" width="14.00390625" style="116" customWidth="1"/>
    <col min="9" max="9" width="11.28125" style="0" customWidth="1"/>
    <col min="10" max="10" width="6.57421875" style="0" bestFit="1" customWidth="1"/>
    <col min="11" max="11" width="15.57421875" style="0" customWidth="1"/>
    <col min="12" max="12" width="12.7109375" style="116" customWidth="1"/>
    <col min="13" max="13" width="11.421875" style="0" customWidth="1"/>
    <col min="14" max="14" width="6.57421875" style="0" bestFit="1" customWidth="1"/>
    <col min="15" max="15" width="7.00390625" style="0" bestFit="1" customWidth="1"/>
  </cols>
  <sheetData>
    <row r="1" spans="1:11" ht="15.75" customHeight="1">
      <c r="A1" s="1"/>
      <c r="H1" s="469" t="s">
        <v>135</v>
      </c>
      <c r="J1" s="3"/>
      <c r="K1" s="3"/>
    </row>
    <row r="2" spans="1:14" ht="15.75" customHeight="1" thickBot="1">
      <c r="A2" s="3" t="s">
        <v>0</v>
      </c>
      <c r="B2" s="117" t="s">
        <v>1</v>
      </c>
      <c r="C2" s="117"/>
      <c r="F2" s="3"/>
      <c r="G2" s="3"/>
      <c r="N2" s="3"/>
    </row>
    <row r="3" spans="1:15" ht="15.75" customHeight="1">
      <c r="A3" s="153" t="s">
        <v>2</v>
      </c>
      <c r="B3" s="118" t="s">
        <v>3</v>
      </c>
      <c r="C3" s="119" t="s">
        <v>4</v>
      </c>
      <c r="D3" s="120" t="s">
        <v>5</v>
      </c>
      <c r="E3" s="9"/>
      <c r="F3" s="10" t="s">
        <v>6</v>
      </c>
      <c r="G3" s="70" t="s">
        <v>4</v>
      </c>
      <c r="H3" s="120" t="s">
        <v>7</v>
      </c>
      <c r="I3" s="9"/>
      <c r="J3" s="10" t="s">
        <v>6</v>
      </c>
      <c r="K3" s="154" t="s">
        <v>4</v>
      </c>
      <c r="L3" s="120" t="s">
        <v>8</v>
      </c>
      <c r="M3" s="9"/>
      <c r="N3" s="10" t="s">
        <v>6</v>
      </c>
      <c r="O3" s="412" t="s">
        <v>95</v>
      </c>
    </row>
    <row r="4" spans="1:15" ht="15.75" customHeight="1" thickBot="1">
      <c r="A4" s="155"/>
      <c r="B4" s="123" t="s">
        <v>9</v>
      </c>
      <c r="C4" s="124" t="s">
        <v>10</v>
      </c>
      <c r="D4" s="125" t="s">
        <v>11</v>
      </c>
      <c r="E4" s="18" t="s">
        <v>12</v>
      </c>
      <c r="F4" s="19" t="s">
        <v>13</v>
      </c>
      <c r="G4" s="79" t="s">
        <v>14</v>
      </c>
      <c r="H4" s="125" t="s">
        <v>11</v>
      </c>
      <c r="I4" s="18" t="s">
        <v>12</v>
      </c>
      <c r="J4" s="19" t="s">
        <v>13</v>
      </c>
      <c r="K4" s="156" t="s">
        <v>15</v>
      </c>
      <c r="L4" s="125" t="s">
        <v>11</v>
      </c>
      <c r="M4" s="18" t="s">
        <v>12</v>
      </c>
      <c r="N4" s="19" t="s">
        <v>13</v>
      </c>
      <c r="O4" s="413" t="s">
        <v>96</v>
      </c>
    </row>
    <row r="5" spans="1:15" ht="15.75" customHeight="1">
      <c r="A5" s="157" t="s">
        <v>16</v>
      </c>
      <c r="B5" s="23">
        <v>122128.9</v>
      </c>
      <c r="C5" s="24">
        <v>546078.9</v>
      </c>
      <c r="D5" s="25">
        <v>353324.88</v>
      </c>
      <c r="E5" s="25"/>
      <c r="F5" s="128">
        <f>ROUND((D5+E5)/(C5/100),1)</f>
        <v>64.7</v>
      </c>
      <c r="G5" s="27">
        <v>546078.9</v>
      </c>
      <c r="H5" s="86">
        <v>417744.42</v>
      </c>
      <c r="I5" s="25"/>
      <c r="J5" s="128">
        <f>ROUND((H5+I5)/(G5/100),1)</f>
        <v>76.5</v>
      </c>
      <c r="K5" s="28">
        <v>527941.9</v>
      </c>
      <c r="L5" s="25">
        <v>541394.84</v>
      </c>
      <c r="M5" s="25"/>
      <c r="N5" s="128">
        <f>ROUND((L5+M5)/(K5/100),1)</f>
        <v>102.5</v>
      </c>
      <c r="O5" s="23">
        <f aca="true" t="shared" si="0" ref="O5:O33">ROUND((L5+M5)/(B5/100),1)</f>
        <v>443.3</v>
      </c>
    </row>
    <row r="6" spans="1:15" ht="15.75" customHeight="1">
      <c r="A6" s="158" t="s">
        <v>17</v>
      </c>
      <c r="B6" s="30">
        <v>68000</v>
      </c>
      <c r="C6" s="31">
        <v>68000</v>
      </c>
      <c r="D6" s="32">
        <v>34800</v>
      </c>
      <c r="E6" s="32"/>
      <c r="F6" s="129">
        <f aca="true" t="shared" si="1" ref="F6:F33">ROUND((D6+E6)/(C6/100),1)</f>
        <v>51.2</v>
      </c>
      <c r="G6" s="34">
        <v>68000</v>
      </c>
      <c r="H6" s="32">
        <v>52200</v>
      </c>
      <c r="I6" s="32"/>
      <c r="J6" s="129">
        <f aca="true" t="shared" si="2" ref="J6:J33">ROUND((H6+I6)/(G6/100),1)</f>
        <v>76.8</v>
      </c>
      <c r="K6" s="35">
        <v>64600</v>
      </c>
      <c r="L6" s="32">
        <v>64559</v>
      </c>
      <c r="M6" s="32"/>
      <c r="N6" s="129">
        <f aca="true" t="shared" si="3" ref="N6:N33">ROUND((L6+M6)/(K6/100),1)</f>
        <v>99.9</v>
      </c>
      <c r="O6" s="30">
        <f t="shared" si="0"/>
        <v>94.9</v>
      </c>
    </row>
    <row r="7" spans="1:15" ht="15.75" customHeight="1">
      <c r="A7" s="158" t="s">
        <v>18</v>
      </c>
      <c r="B7" s="30">
        <v>0</v>
      </c>
      <c r="C7" s="31"/>
      <c r="D7" s="32"/>
      <c r="E7" s="32"/>
      <c r="F7" s="129" t="e">
        <f t="shared" si="1"/>
        <v>#DIV/0!</v>
      </c>
      <c r="G7" s="34">
        <v>0</v>
      </c>
      <c r="H7" s="32"/>
      <c r="I7" s="32"/>
      <c r="J7" s="129" t="e">
        <f t="shared" si="2"/>
        <v>#DIV/0!</v>
      </c>
      <c r="K7" s="35">
        <v>0</v>
      </c>
      <c r="L7" s="32"/>
      <c r="M7" s="32"/>
      <c r="N7" s="129" t="e">
        <f t="shared" si="3"/>
        <v>#DIV/0!</v>
      </c>
      <c r="O7" s="30" t="e">
        <f t="shared" si="0"/>
        <v>#DIV/0!</v>
      </c>
    </row>
    <row r="8" spans="1:15" ht="15.75" customHeight="1">
      <c r="A8" s="158" t="s">
        <v>19</v>
      </c>
      <c r="B8" s="30">
        <v>23900</v>
      </c>
      <c r="C8" s="31">
        <v>23900</v>
      </c>
      <c r="D8" s="32">
        <v>4435</v>
      </c>
      <c r="E8" s="32"/>
      <c r="F8" s="129">
        <f t="shared" si="1"/>
        <v>18.6</v>
      </c>
      <c r="G8" s="34">
        <v>23900</v>
      </c>
      <c r="H8" s="32">
        <v>6006.6</v>
      </c>
      <c r="I8" s="32"/>
      <c r="J8" s="129">
        <f t="shared" si="2"/>
        <v>25.1</v>
      </c>
      <c r="K8" s="35">
        <v>9200</v>
      </c>
      <c r="L8" s="32">
        <v>9163.46</v>
      </c>
      <c r="M8" s="32"/>
      <c r="N8" s="129">
        <f t="shared" si="3"/>
        <v>99.6</v>
      </c>
      <c r="O8" s="30">
        <f t="shared" si="0"/>
        <v>38.3</v>
      </c>
    </row>
    <row r="9" spans="1:15" ht="15.75" customHeight="1">
      <c r="A9" s="158" t="s">
        <v>20</v>
      </c>
      <c r="B9" s="30">
        <v>260000</v>
      </c>
      <c r="C9" s="31">
        <v>270000</v>
      </c>
      <c r="D9" s="32">
        <v>190583</v>
      </c>
      <c r="E9" s="32"/>
      <c r="F9" s="129">
        <f t="shared" si="1"/>
        <v>70.6</v>
      </c>
      <c r="G9" s="34">
        <v>270000</v>
      </c>
      <c r="H9" s="32">
        <v>228523</v>
      </c>
      <c r="I9" s="32"/>
      <c r="J9" s="129">
        <f t="shared" si="2"/>
        <v>84.6</v>
      </c>
      <c r="K9" s="35">
        <v>374000</v>
      </c>
      <c r="L9" s="32">
        <v>373926</v>
      </c>
      <c r="M9" s="32"/>
      <c r="N9" s="129">
        <f t="shared" si="3"/>
        <v>100</v>
      </c>
      <c r="O9" s="30">
        <f t="shared" si="0"/>
        <v>143.8</v>
      </c>
    </row>
    <row r="10" spans="1:15" ht="15.75" customHeight="1">
      <c r="A10" s="158" t="s">
        <v>21</v>
      </c>
      <c r="B10" s="30"/>
      <c r="C10" s="31"/>
      <c r="D10" s="32"/>
      <c r="E10" s="32"/>
      <c r="F10" s="129" t="e">
        <f t="shared" si="1"/>
        <v>#DIV/0!</v>
      </c>
      <c r="G10" s="34"/>
      <c r="H10" s="32"/>
      <c r="I10" s="32"/>
      <c r="J10" s="129" t="e">
        <f t="shared" si="2"/>
        <v>#DIV/0!</v>
      </c>
      <c r="K10" s="35"/>
      <c r="L10" s="32"/>
      <c r="M10" s="32"/>
      <c r="N10" s="129" t="e">
        <f t="shared" si="3"/>
        <v>#DIV/0!</v>
      </c>
      <c r="O10" s="30" t="e">
        <f t="shared" si="0"/>
        <v>#DIV/0!</v>
      </c>
    </row>
    <row r="11" spans="1:15" ht="15.75" customHeight="1">
      <c r="A11" s="158" t="s">
        <v>22</v>
      </c>
      <c r="B11" s="30">
        <v>0</v>
      </c>
      <c r="C11" s="31"/>
      <c r="D11" s="32"/>
      <c r="E11" s="32"/>
      <c r="F11" s="129" t="e">
        <f t="shared" si="1"/>
        <v>#DIV/0!</v>
      </c>
      <c r="G11" s="34">
        <v>0</v>
      </c>
      <c r="H11" s="32"/>
      <c r="I11" s="32"/>
      <c r="J11" s="129" t="e">
        <f t="shared" si="2"/>
        <v>#DIV/0!</v>
      </c>
      <c r="K11" s="35"/>
      <c r="L11" s="32"/>
      <c r="M11" s="32"/>
      <c r="N11" s="129" t="e">
        <f t="shared" si="3"/>
        <v>#DIV/0!</v>
      </c>
      <c r="O11" s="30" t="e">
        <f t="shared" si="0"/>
        <v>#DIV/0!</v>
      </c>
    </row>
    <row r="12" spans="1:15" ht="15.75" customHeight="1">
      <c r="A12" s="158" t="s">
        <v>89</v>
      </c>
      <c r="B12" s="30">
        <v>238000</v>
      </c>
      <c r="C12" s="31">
        <v>368000</v>
      </c>
      <c r="D12" s="32">
        <v>268721.24</v>
      </c>
      <c r="E12" s="32"/>
      <c r="F12" s="129">
        <f t="shared" si="1"/>
        <v>73</v>
      </c>
      <c r="G12" s="34">
        <v>368000</v>
      </c>
      <c r="H12" s="32">
        <v>279511.51</v>
      </c>
      <c r="I12" s="32"/>
      <c r="J12" s="129">
        <f t="shared" si="2"/>
        <v>76</v>
      </c>
      <c r="K12" s="35">
        <v>291600</v>
      </c>
      <c r="L12" s="32">
        <v>291546.98</v>
      </c>
      <c r="M12" s="32"/>
      <c r="N12" s="129">
        <f t="shared" si="3"/>
        <v>100</v>
      </c>
      <c r="O12" s="30">
        <f t="shared" si="0"/>
        <v>122.5</v>
      </c>
    </row>
    <row r="13" spans="1:15" ht="15.75" customHeight="1">
      <c r="A13" s="158" t="s">
        <v>24</v>
      </c>
      <c r="B13" s="30">
        <v>500</v>
      </c>
      <c r="C13" s="31">
        <v>500</v>
      </c>
      <c r="D13" s="32">
        <v>209</v>
      </c>
      <c r="E13" s="32"/>
      <c r="F13" s="129">
        <f t="shared" si="1"/>
        <v>41.8</v>
      </c>
      <c r="G13" s="34">
        <v>500</v>
      </c>
      <c r="H13" s="32">
        <v>209</v>
      </c>
      <c r="I13" s="32"/>
      <c r="J13" s="129">
        <f t="shared" si="2"/>
        <v>41.8</v>
      </c>
      <c r="K13" s="35">
        <v>200</v>
      </c>
      <c r="L13" s="32">
        <v>209</v>
      </c>
      <c r="M13" s="32"/>
      <c r="N13" s="129">
        <f t="shared" si="3"/>
        <v>104.5</v>
      </c>
      <c r="O13" s="30">
        <f t="shared" si="0"/>
        <v>41.8</v>
      </c>
    </row>
    <row r="14" spans="1:15" ht="15.75" customHeight="1">
      <c r="A14" s="158" t="s">
        <v>25</v>
      </c>
      <c r="B14" s="30">
        <v>0</v>
      </c>
      <c r="C14" s="31"/>
      <c r="D14" s="32"/>
      <c r="E14" s="32"/>
      <c r="F14" s="129" t="e">
        <f t="shared" si="1"/>
        <v>#DIV/0!</v>
      </c>
      <c r="G14" s="34">
        <v>0</v>
      </c>
      <c r="H14" s="32"/>
      <c r="I14" s="32"/>
      <c r="J14" s="129" t="e">
        <f t="shared" si="2"/>
        <v>#DIV/0!</v>
      </c>
      <c r="K14" s="35"/>
      <c r="L14" s="32"/>
      <c r="M14" s="32"/>
      <c r="N14" s="129" t="e">
        <f t="shared" si="3"/>
        <v>#DIV/0!</v>
      </c>
      <c r="O14" s="30" t="e">
        <f t="shared" si="0"/>
        <v>#DIV/0!</v>
      </c>
    </row>
    <row r="15" spans="1:15" ht="15.75" customHeight="1">
      <c r="A15" s="158" t="s">
        <v>90</v>
      </c>
      <c r="B15" s="30">
        <v>195000</v>
      </c>
      <c r="C15" s="31">
        <v>211000</v>
      </c>
      <c r="D15" s="32">
        <v>100015.94</v>
      </c>
      <c r="E15" s="32"/>
      <c r="F15" s="129">
        <f t="shared" si="1"/>
        <v>47.4</v>
      </c>
      <c r="G15" s="34">
        <v>211000</v>
      </c>
      <c r="H15" s="32">
        <v>168822.03</v>
      </c>
      <c r="I15" s="32"/>
      <c r="J15" s="129">
        <f t="shared" si="2"/>
        <v>80</v>
      </c>
      <c r="K15" s="35">
        <v>222800</v>
      </c>
      <c r="L15" s="32">
        <v>222773.61</v>
      </c>
      <c r="M15" s="32"/>
      <c r="N15" s="129">
        <f t="shared" si="3"/>
        <v>100</v>
      </c>
      <c r="O15" s="30">
        <f t="shared" si="0"/>
        <v>114.2</v>
      </c>
    </row>
    <row r="16" spans="1:15" ht="15.75" customHeight="1">
      <c r="A16" s="158" t="s">
        <v>27</v>
      </c>
      <c r="B16" s="30">
        <v>2945211</v>
      </c>
      <c r="C16" s="31">
        <v>2978839</v>
      </c>
      <c r="D16" s="32">
        <v>1433111</v>
      </c>
      <c r="E16" s="32"/>
      <c r="F16" s="129">
        <f t="shared" si="1"/>
        <v>48.1</v>
      </c>
      <c r="G16" s="34">
        <v>2978839</v>
      </c>
      <c r="H16" s="32">
        <v>2168608</v>
      </c>
      <c r="I16" s="32"/>
      <c r="J16" s="129">
        <f t="shared" si="2"/>
        <v>72.8</v>
      </c>
      <c r="K16" s="35">
        <v>2954938</v>
      </c>
      <c r="L16" s="32">
        <v>2955834</v>
      </c>
      <c r="M16" s="32"/>
      <c r="N16" s="129">
        <f t="shared" si="3"/>
        <v>100</v>
      </c>
      <c r="O16" s="30">
        <f t="shared" si="0"/>
        <v>100.4</v>
      </c>
    </row>
    <row r="17" spans="1:15" ht="15.75" customHeight="1">
      <c r="A17" s="158" t="s">
        <v>28</v>
      </c>
      <c r="B17" s="30"/>
      <c r="C17" s="31"/>
      <c r="D17" s="32"/>
      <c r="E17" s="32"/>
      <c r="F17" s="129" t="e">
        <f t="shared" si="1"/>
        <v>#DIV/0!</v>
      </c>
      <c r="G17" s="34"/>
      <c r="H17" s="32"/>
      <c r="I17" s="32"/>
      <c r="J17" s="129" t="e">
        <f t="shared" si="2"/>
        <v>#DIV/0!</v>
      </c>
      <c r="K17" s="35"/>
      <c r="L17" s="32"/>
      <c r="M17" s="32"/>
      <c r="N17" s="129" t="e">
        <f t="shared" si="3"/>
        <v>#DIV/0!</v>
      </c>
      <c r="O17" s="30" t="e">
        <f t="shared" si="0"/>
        <v>#DIV/0!</v>
      </c>
    </row>
    <row r="18" spans="1:15" ht="15.75" customHeight="1">
      <c r="A18" s="158" t="s">
        <v>29</v>
      </c>
      <c r="B18" s="30"/>
      <c r="C18" s="31"/>
      <c r="D18" s="32"/>
      <c r="E18" s="32"/>
      <c r="F18" s="129" t="e">
        <f t="shared" si="1"/>
        <v>#DIV/0!</v>
      </c>
      <c r="G18" s="34"/>
      <c r="H18" s="32"/>
      <c r="I18" s="32"/>
      <c r="J18" s="129" t="e">
        <f t="shared" si="2"/>
        <v>#DIV/0!</v>
      </c>
      <c r="K18" s="35"/>
      <c r="L18" s="32"/>
      <c r="M18" s="32"/>
      <c r="N18" s="129" t="e">
        <f t="shared" si="3"/>
        <v>#DIV/0!</v>
      </c>
      <c r="O18" s="30" t="e">
        <f t="shared" si="0"/>
        <v>#DIV/0!</v>
      </c>
    </row>
    <row r="19" spans="1:15" ht="15.75" customHeight="1">
      <c r="A19" s="158" t="s">
        <v>30</v>
      </c>
      <c r="B19" s="30"/>
      <c r="C19" s="31"/>
      <c r="D19" s="32"/>
      <c r="E19" s="32"/>
      <c r="F19" s="129" t="e">
        <f t="shared" si="1"/>
        <v>#DIV/0!</v>
      </c>
      <c r="G19" s="34"/>
      <c r="H19" s="32"/>
      <c r="I19" s="32"/>
      <c r="J19" s="129" t="e">
        <f t="shared" si="2"/>
        <v>#DIV/0!</v>
      </c>
      <c r="K19" s="35"/>
      <c r="L19" s="32"/>
      <c r="M19" s="32"/>
      <c r="N19" s="129" t="e">
        <f t="shared" si="3"/>
        <v>#DIV/0!</v>
      </c>
      <c r="O19" s="30" t="e">
        <f t="shared" si="0"/>
        <v>#DIV/0!</v>
      </c>
    </row>
    <row r="20" spans="1:15" ht="15.75" customHeight="1">
      <c r="A20" s="158" t="s">
        <v>31</v>
      </c>
      <c r="B20" s="30"/>
      <c r="C20" s="31"/>
      <c r="D20" s="32"/>
      <c r="E20" s="32"/>
      <c r="F20" s="129" t="e">
        <f t="shared" si="1"/>
        <v>#DIV/0!</v>
      </c>
      <c r="G20" s="34"/>
      <c r="H20" s="32"/>
      <c r="I20" s="32"/>
      <c r="J20" s="129" t="e">
        <f t="shared" si="2"/>
        <v>#DIV/0!</v>
      </c>
      <c r="K20" s="35"/>
      <c r="L20" s="32"/>
      <c r="M20" s="32"/>
      <c r="N20" s="129" t="e">
        <f t="shared" si="3"/>
        <v>#DIV/0!</v>
      </c>
      <c r="O20" s="30" t="e">
        <f t="shared" si="0"/>
        <v>#DIV/0!</v>
      </c>
    </row>
    <row r="21" spans="1:15" ht="15.75" customHeight="1">
      <c r="A21" s="158" t="s">
        <v>33</v>
      </c>
      <c r="B21" s="30"/>
      <c r="C21" s="31"/>
      <c r="D21" s="32"/>
      <c r="E21" s="32"/>
      <c r="F21" s="129" t="e">
        <f t="shared" si="1"/>
        <v>#DIV/0!</v>
      </c>
      <c r="G21" s="34"/>
      <c r="H21" s="32"/>
      <c r="I21" s="32"/>
      <c r="J21" s="129" t="e">
        <f t="shared" si="2"/>
        <v>#DIV/0!</v>
      </c>
      <c r="K21" s="35"/>
      <c r="L21" s="32"/>
      <c r="M21" s="32"/>
      <c r="N21" s="129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158" t="s">
        <v>34</v>
      </c>
      <c r="B23" s="30">
        <v>5000</v>
      </c>
      <c r="C23" s="31">
        <v>5000</v>
      </c>
      <c r="D23" s="32">
        <v>1941</v>
      </c>
      <c r="E23" s="32"/>
      <c r="F23" s="129">
        <f t="shared" si="1"/>
        <v>38.8</v>
      </c>
      <c r="G23" s="34">
        <v>5000</v>
      </c>
      <c r="H23" s="32">
        <v>1941</v>
      </c>
      <c r="I23" s="32"/>
      <c r="J23" s="129">
        <f t="shared" si="2"/>
        <v>38.8</v>
      </c>
      <c r="K23" s="35">
        <v>2000</v>
      </c>
      <c r="L23" s="32">
        <v>1941</v>
      </c>
      <c r="M23" s="32"/>
      <c r="N23" s="129">
        <f t="shared" si="3"/>
        <v>97.1</v>
      </c>
      <c r="O23" s="30">
        <f t="shared" si="0"/>
        <v>38.8</v>
      </c>
    </row>
    <row r="24" spans="1:15" ht="15.75" customHeight="1">
      <c r="A24" s="158" t="s">
        <v>35</v>
      </c>
      <c r="B24" s="30">
        <v>58452.1</v>
      </c>
      <c r="C24" s="31">
        <v>58452.1</v>
      </c>
      <c r="D24" s="32">
        <v>29664</v>
      </c>
      <c r="E24" s="32"/>
      <c r="F24" s="129">
        <f t="shared" si="1"/>
        <v>50.7</v>
      </c>
      <c r="G24" s="34">
        <v>58452.1</v>
      </c>
      <c r="H24" s="32">
        <v>44496</v>
      </c>
      <c r="I24" s="32"/>
      <c r="J24" s="129">
        <f t="shared" si="2"/>
        <v>76.1</v>
      </c>
      <c r="K24" s="35">
        <v>69738.1</v>
      </c>
      <c r="L24" s="32">
        <v>69738.1</v>
      </c>
      <c r="M24" s="32"/>
      <c r="N24" s="129">
        <f t="shared" si="3"/>
        <v>100</v>
      </c>
      <c r="O24" s="30">
        <f t="shared" si="0"/>
        <v>119.3</v>
      </c>
    </row>
    <row r="25" spans="1:15" ht="15.75" customHeight="1">
      <c r="A25" s="158" t="s">
        <v>36</v>
      </c>
      <c r="B25" s="30"/>
      <c r="C25" s="31"/>
      <c r="D25" s="32"/>
      <c r="E25" s="32"/>
      <c r="F25" s="129" t="e">
        <f t="shared" si="1"/>
        <v>#DIV/0!</v>
      </c>
      <c r="G25" s="34"/>
      <c r="H25" s="32"/>
      <c r="I25" s="32"/>
      <c r="J25" s="129" t="e">
        <f t="shared" si="2"/>
        <v>#DIV/0!</v>
      </c>
      <c r="K25" s="35"/>
      <c r="L25" s="32"/>
      <c r="M25" s="32"/>
      <c r="N25" s="129" t="e">
        <f t="shared" si="3"/>
        <v>#DIV/0!</v>
      </c>
      <c r="O25" s="30" t="e">
        <f t="shared" si="0"/>
        <v>#DIV/0!</v>
      </c>
    </row>
    <row r="26" spans="1:15" ht="15.75" customHeight="1">
      <c r="A26" s="158" t="s">
        <v>37</v>
      </c>
      <c r="B26" s="30"/>
      <c r="C26" s="31"/>
      <c r="D26" s="32"/>
      <c r="E26" s="32"/>
      <c r="F26" s="129" t="e">
        <f t="shared" si="1"/>
        <v>#DIV/0!</v>
      </c>
      <c r="G26" s="34"/>
      <c r="H26" s="32"/>
      <c r="I26" s="32"/>
      <c r="J26" s="129" t="e">
        <f t="shared" si="2"/>
        <v>#DIV/0!</v>
      </c>
      <c r="K26" s="35"/>
      <c r="L26" s="32"/>
      <c r="M26" s="32"/>
      <c r="N26" s="129" t="e">
        <f t="shared" si="3"/>
        <v>#DIV/0!</v>
      </c>
      <c r="O26" s="30" t="e">
        <f t="shared" si="0"/>
        <v>#DIV/0!</v>
      </c>
    </row>
    <row r="27" spans="1:15" ht="15.75" customHeight="1">
      <c r="A27" s="158" t="s">
        <v>38</v>
      </c>
      <c r="B27" s="30"/>
      <c r="C27" s="31"/>
      <c r="D27" s="32"/>
      <c r="E27" s="32"/>
      <c r="F27" s="129" t="e">
        <f t="shared" si="1"/>
        <v>#DIV/0!</v>
      </c>
      <c r="G27" s="34"/>
      <c r="H27" s="32"/>
      <c r="I27" s="32"/>
      <c r="J27" s="129" t="e">
        <f t="shared" si="2"/>
        <v>#DIV/0!</v>
      </c>
      <c r="K27" s="35"/>
      <c r="L27" s="32"/>
      <c r="M27" s="32"/>
      <c r="N27" s="129" t="e">
        <f t="shared" si="3"/>
        <v>#DIV/0!</v>
      </c>
      <c r="O27" s="30" t="e">
        <f t="shared" si="0"/>
        <v>#DIV/0!</v>
      </c>
    </row>
    <row r="28" spans="1:15" ht="15.75" customHeight="1">
      <c r="A28" s="158" t="s">
        <v>39</v>
      </c>
      <c r="B28" s="30"/>
      <c r="C28" s="31"/>
      <c r="D28" s="32"/>
      <c r="E28" s="32"/>
      <c r="F28" s="129" t="e">
        <f t="shared" si="1"/>
        <v>#DIV/0!</v>
      </c>
      <c r="G28" s="34"/>
      <c r="H28" s="32"/>
      <c r="I28" s="32"/>
      <c r="J28" s="129" t="e">
        <f t="shared" si="2"/>
        <v>#DIV/0!</v>
      </c>
      <c r="K28" s="35"/>
      <c r="L28" s="32"/>
      <c r="M28" s="32"/>
      <c r="N28" s="129" t="e">
        <f t="shared" si="3"/>
        <v>#DIV/0!</v>
      </c>
      <c r="O28" s="30" t="e">
        <f t="shared" si="0"/>
        <v>#DIV/0!</v>
      </c>
    </row>
    <row r="29" spans="1:15" ht="15.75" customHeight="1">
      <c r="A29" s="158" t="s">
        <v>40</v>
      </c>
      <c r="B29" s="30"/>
      <c r="C29" s="31"/>
      <c r="D29" s="32"/>
      <c r="E29" s="32"/>
      <c r="F29" s="129" t="e">
        <f t="shared" si="1"/>
        <v>#DIV/0!</v>
      </c>
      <c r="G29" s="34"/>
      <c r="H29" s="32"/>
      <c r="I29" s="32"/>
      <c r="J29" s="129" t="e">
        <f t="shared" si="2"/>
        <v>#DIV/0!</v>
      </c>
      <c r="K29" s="35"/>
      <c r="L29" s="32"/>
      <c r="M29" s="32"/>
      <c r="N29" s="129" t="e">
        <f t="shared" si="3"/>
        <v>#DIV/0!</v>
      </c>
      <c r="O29" s="30" t="e">
        <f t="shared" si="0"/>
        <v>#DIV/0!</v>
      </c>
    </row>
    <row r="30" spans="1:15" ht="15.75" customHeight="1">
      <c r="A30" s="158" t="s">
        <v>41</v>
      </c>
      <c r="B30" s="36"/>
      <c r="C30" s="37"/>
      <c r="D30" s="38"/>
      <c r="E30" s="38"/>
      <c r="F30" s="130" t="e">
        <f>ROUND((D30+E30)/(C30/100),1)</f>
        <v>#DIV/0!</v>
      </c>
      <c r="G30" s="40"/>
      <c r="H30" s="38"/>
      <c r="I30" s="38"/>
      <c r="J30" s="130" t="e">
        <f>ROUND((H30+I30)/(G30/100),1)</f>
        <v>#DIV/0!</v>
      </c>
      <c r="K30" s="41"/>
      <c r="L30" s="38"/>
      <c r="M30" s="38"/>
      <c r="N30" s="130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159" t="s">
        <v>42</v>
      </c>
      <c r="B32" s="43">
        <v>11000</v>
      </c>
      <c r="C32" s="44">
        <v>11000</v>
      </c>
      <c r="D32" s="45">
        <v>5659</v>
      </c>
      <c r="E32" s="45"/>
      <c r="F32" s="130">
        <f>ROUND((D32+E32)/(C32/100),1)</f>
        <v>51.4</v>
      </c>
      <c r="G32" s="45">
        <v>11000</v>
      </c>
      <c r="H32" s="45">
        <v>7892</v>
      </c>
      <c r="I32" s="45"/>
      <c r="J32" s="130">
        <f>ROUND((H32+I32)/(G32/100),1)</f>
        <v>71.7</v>
      </c>
      <c r="K32" s="45">
        <v>11000</v>
      </c>
      <c r="L32" s="45">
        <v>11079</v>
      </c>
      <c r="M32" s="45"/>
      <c r="N32" s="130">
        <f>ROUND((L32+M32)/(K32/100),1)</f>
        <v>100.7</v>
      </c>
      <c r="O32" s="36">
        <f t="shared" si="0"/>
        <v>100.7</v>
      </c>
    </row>
    <row r="33" spans="1:15" ht="15.75" customHeight="1" thickBot="1">
      <c r="A33" s="160" t="s">
        <v>43</v>
      </c>
      <c r="B33" s="48">
        <f>SUM(B5:B32)</f>
        <v>3927192</v>
      </c>
      <c r="C33" s="49">
        <f>SUM(C5:C32)</f>
        <v>4540770</v>
      </c>
      <c r="D33" s="50">
        <f>SUM(D5:D32)</f>
        <v>2422464.06</v>
      </c>
      <c r="E33" s="131">
        <f>SUM(E5:E30)</f>
        <v>0</v>
      </c>
      <c r="F33" s="108">
        <f t="shared" si="1"/>
        <v>53.3</v>
      </c>
      <c r="G33" s="48">
        <f>SUM(G5:G32)</f>
        <v>4540770</v>
      </c>
      <c r="H33" s="50">
        <f>SUM(H5:H32)</f>
        <v>3375953.56</v>
      </c>
      <c r="I33" s="50">
        <f>SUM(I5:I30)</f>
        <v>0</v>
      </c>
      <c r="J33" s="108">
        <f t="shared" si="2"/>
        <v>74.3</v>
      </c>
      <c r="K33" s="48">
        <f>SUM(K5:K32)</f>
        <v>4528018</v>
      </c>
      <c r="L33" s="50">
        <f>SUM(L5:L32)</f>
        <v>4542164.989999999</v>
      </c>
      <c r="M33" s="131">
        <f>SUM(M5:M30)</f>
        <v>0</v>
      </c>
      <c r="N33" s="108">
        <f t="shared" si="3"/>
        <v>100.3</v>
      </c>
      <c r="O33" s="108">
        <f t="shared" si="0"/>
        <v>115.7</v>
      </c>
    </row>
    <row r="34" ht="15.75" customHeight="1"/>
    <row r="35" ht="15.75" customHeight="1"/>
    <row r="36" spans="1:2" ht="15.75" customHeight="1" thickBot="1">
      <c r="A36" s="54" t="s">
        <v>44</v>
      </c>
      <c r="B36" s="134"/>
    </row>
    <row r="37" spans="1:4" ht="15.75" customHeight="1" thickBot="1">
      <c r="A37" s="56"/>
      <c r="B37" s="135" t="s">
        <v>10</v>
      </c>
      <c r="C37" s="136" t="s">
        <v>14</v>
      </c>
      <c r="D37" s="137" t="s">
        <v>15</v>
      </c>
    </row>
    <row r="38" spans="1:4" ht="15.75" customHeight="1">
      <c r="A38" s="60" t="s">
        <v>45</v>
      </c>
      <c r="B38" s="161">
        <v>44668.2</v>
      </c>
      <c r="C38" s="162">
        <v>29836.2</v>
      </c>
      <c r="D38" s="163">
        <v>107194.1</v>
      </c>
    </row>
    <row r="39" spans="1:4" ht="15.75" customHeight="1">
      <c r="A39" s="60" t="s">
        <v>46</v>
      </c>
      <c r="B39" s="164">
        <v>25000</v>
      </c>
      <c r="C39" s="165">
        <v>25000</v>
      </c>
      <c r="D39" s="166">
        <v>25000</v>
      </c>
    </row>
    <row r="40" spans="1:4" ht="15.75" customHeight="1">
      <c r="A40" s="60" t="s">
        <v>47</v>
      </c>
      <c r="B40" s="164">
        <v>8037</v>
      </c>
      <c r="C40" s="165">
        <v>14015</v>
      </c>
      <c r="D40" s="166">
        <v>18679</v>
      </c>
    </row>
    <row r="41" spans="1:4" ht="15.75" customHeight="1">
      <c r="A41" s="60" t="s">
        <v>48</v>
      </c>
      <c r="B41" s="164">
        <v>0</v>
      </c>
      <c r="C41" s="165">
        <v>0</v>
      </c>
      <c r="D41" s="166">
        <v>35935.19</v>
      </c>
    </row>
    <row r="42" spans="1:4" ht="15.75" customHeight="1">
      <c r="A42" s="60" t="s">
        <v>49</v>
      </c>
      <c r="B42" s="164"/>
      <c r="C42" s="165"/>
      <c r="D42" s="166"/>
    </row>
    <row r="43" spans="1:4" ht="15.75" customHeight="1" thickBot="1">
      <c r="A43" s="65" t="s">
        <v>50</v>
      </c>
      <c r="B43" s="167">
        <v>103677.8</v>
      </c>
      <c r="C43" s="168">
        <v>118509.8</v>
      </c>
      <c r="D43" s="169">
        <v>97150.9</v>
      </c>
    </row>
    <row r="47" spans="1:14" ht="16.5" thickBot="1">
      <c r="A47" s="3" t="s">
        <v>51</v>
      </c>
      <c r="B47" s="170" t="s">
        <v>1</v>
      </c>
      <c r="C47" s="170"/>
      <c r="D47" s="133"/>
      <c r="F47" s="3"/>
      <c r="G47" s="170"/>
      <c r="H47" s="133"/>
      <c r="I47" s="110"/>
      <c r="J47" s="3"/>
      <c r="K47" s="170"/>
      <c r="L47" s="133"/>
      <c r="N47" s="3"/>
    </row>
    <row r="48" spans="1:15" ht="15">
      <c r="A48" s="5" t="s">
        <v>2</v>
      </c>
      <c r="B48" s="118" t="s">
        <v>3</v>
      </c>
      <c r="C48" s="121" t="s">
        <v>4</v>
      </c>
      <c r="D48" s="138" t="s">
        <v>5</v>
      </c>
      <c r="E48" s="72"/>
      <c r="F48" s="73" t="s">
        <v>6</v>
      </c>
      <c r="G48" s="119" t="s">
        <v>4</v>
      </c>
      <c r="H48" s="120" t="s">
        <v>7</v>
      </c>
      <c r="I48" s="171"/>
      <c r="J48" s="73" t="s">
        <v>6</v>
      </c>
      <c r="K48" s="139" t="s">
        <v>4</v>
      </c>
      <c r="L48" s="120" t="s">
        <v>8</v>
      </c>
      <c r="M48" s="76"/>
      <c r="N48" s="73" t="s">
        <v>6</v>
      </c>
      <c r="O48" s="412" t="s">
        <v>95</v>
      </c>
    </row>
    <row r="49" spans="1:15" ht="15.75" thickBot="1">
      <c r="A49" s="14"/>
      <c r="B49" s="123" t="s">
        <v>9</v>
      </c>
      <c r="C49" s="126" t="s">
        <v>10</v>
      </c>
      <c r="D49" s="140" t="s">
        <v>11</v>
      </c>
      <c r="E49" s="19" t="s">
        <v>12</v>
      </c>
      <c r="F49" s="81" t="s">
        <v>13</v>
      </c>
      <c r="G49" s="124" t="s">
        <v>14</v>
      </c>
      <c r="H49" s="125" t="s">
        <v>11</v>
      </c>
      <c r="I49" s="83" t="s">
        <v>12</v>
      </c>
      <c r="J49" s="81" t="s">
        <v>13</v>
      </c>
      <c r="K49" s="141" t="s">
        <v>15</v>
      </c>
      <c r="L49" s="125" t="s">
        <v>11</v>
      </c>
      <c r="M49" s="83" t="s">
        <v>12</v>
      </c>
      <c r="N49" s="81" t="s">
        <v>13</v>
      </c>
      <c r="O49" s="413" t="s">
        <v>96</v>
      </c>
    </row>
    <row r="50" spans="1:15" ht="15">
      <c r="A50" s="157" t="s">
        <v>52</v>
      </c>
      <c r="B50" s="23"/>
      <c r="C50" s="24">
        <v>296500</v>
      </c>
      <c r="D50" s="86">
        <v>181380</v>
      </c>
      <c r="E50" s="142"/>
      <c r="F50" s="23">
        <f>ROUND((D50+E50)/(C50/100),1)</f>
        <v>61.2</v>
      </c>
      <c r="G50" s="24">
        <v>296500</v>
      </c>
      <c r="H50" s="86">
        <v>217631</v>
      </c>
      <c r="I50" s="142"/>
      <c r="J50" s="23">
        <f>ROUND((H50+I50)/(G50/100),1)</f>
        <v>73.4</v>
      </c>
      <c r="K50" s="143">
        <v>305000</v>
      </c>
      <c r="L50" s="86">
        <v>305189</v>
      </c>
      <c r="M50" s="142"/>
      <c r="N50" s="23">
        <f>ROUND((L50+M50)/(K50/100),1)</f>
        <v>100.1</v>
      </c>
      <c r="O50" s="23" t="e">
        <f aca="true" t="shared" si="4" ref="O50:O81">ROUND((L50+M50)/(B50/100),1)</f>
        <v>#DIV/0!</v>
      </c>
    </row>
    <row r="51" spans="1:15" ht="15">
      <c r="A51" s="158" t="s">
        <v>53</v>
      </c>
      <c r="B51" s="30">
        <v>145500</v>
      </c>
      <c r="C51" s="31">
        <v>145500</v>
      </c>
      <c r="D51" s="91">
        <v>70335</v>
      </c>
      <c r="E51" s="144"/>
      <c r="F51" s="30">
        <f aca="true" t="shared" si="5" ref="F51:F81">ROUND((D51+E51)/(C51/100),1)</f>
        <v>48.3</v>
      </c>
      <c r="G51" s="31">
        <v>145500</v>
      </c>
      <c r="H51" s="91">
        <v>88083</v>
      </c>
      <c r="I51" s="144"/>
      <c r="J51" s="30">
        <f aca="true" t="shared" si="6" ref="J51:J81">ROUND((H51+I51)/(G51/100),1)</f>
        <v>60.5</v>
      </c>
      <c r="K51" s="145">
        <v>141600</v>
      </c>
      <c r="L51" s="91">
        <v>141675</v>
      </c>
      <c r="M51" s="144"/>
      <c r="N51" s="30">
        <f aca="true" t="shared" si="7" ref="N51:N81">ROUND((L51+M51)/(K51/100),1)</f>
        <v>100.1</v>
      </c>
      <c r="O51" s="23">
        <f t="shared" si="4"/>
        <v>97.4</v>
      </c>
    </row>
    <row r="52" spans="1:15" ht="15">
      <c r="A52" s="158" t="s">
        <v>54</v>
      </c>
      <c r="B52" s="30"/>
      <c r="C52" s="31"/>
      <c r="D52" s="91"/>
      <c r="E52" s="144"/>
      <c r="F52" s="30" t="e">
        <f t="shared" si="5"/>
        <v>#DIV/0!</v>
      </c>
      <c r="G52" s="31"/>
      <c r="H52" s="91"/>
      <c r="I52" s="144"/>
      <c r="J52" s="30" t="e">
        <f t="shared" si="6"/>
        <v>#DIV/0!</v>
      </c>
      <c r="K52" s="145"/>
      <c r="L52" s="91"/>
      <c r="M52" s="144"/>
      <c r="N52" s="30" t="e">
        <f t="shared" si="7"/>
        <v>#DIV/0!</v>
      </c>
      <c r="O52" s="23" t="e">
        <f t="shared" si="4"/>
        <v>#DIV/0!</v>
      </c>
    </row>
    <row r="53" spans="1:15" ht="15">
      <c r="A53" s="158" t="s">
        <v>55</v>
      </c>
      <c r="B53" s="30"/>
      <c r="C53" s="31"/>
      <c r="D53" s="91"/>
      <c r="E53" s="144"/>
      <c r="F53" s="30" t="e">
        <f t="shared" si="5"/>
        <v>#DIV/0!</v>
      </c>
      <c r="G53" s="31"/>
      <c r="H53" s="91"/>
      <c r="I53" s="144"/>
      <c r="J53" s="30" t="e">
        <f t="shared" si="6"/>
        <v>#DIV/0!</v>
      </c>
      <c r="K53" s="145"/>
      <c r="L53" s="91"/>
      <c r="M53" s="144"/>
      <c r="N53" s="30" t="e">
        <f t="shared" si="7"/>
        <v>#DIV/0!</v>
      </c>
      <c r="O53" s="23" t="e">
        <f t="shared" si="4"/>
        <v>#DIV/0!</v>
      </c>
    </row>
    <row r="54" spans="1:15" ht="15">
      <c r="A54" s="158" t="s">
        <v>56</v>
      </c>
      <c r="B54" s="30"/>
      <c r="C54" s="31"/>
      <c r="D54" s="91"/>
      <c r="E54" s="144"/>
      <c r="F54" s="30" t="e">
        <f t="shared" si="5"/>
        <v>#DIV/0!</v>
      </c>
      <c r="G54" s="31"/>
      <c r="H54" s="91"/>
      <c r="I54" s="144"/>
      <c r="J54" s="30" t="e">
        <f t="shared" si="6"/>
        <v>#DIV/0!</v>
      </c>
      <c r="K54" s="145"/>
      <c r="L54" s="91"/>
      <c r="M54" s="144"/>
      <c r="N54" s="30" t="e">
        <f t="shared" si="7"/>
        <v>#DIV/0!</v>
      </c>
      <c r="O54" s="23" t="e">
        <f t="shared" si="4"/>
        <v>#DIV/0!</v>
      </c>
    </row>
    <row r="55" spans="1:15" ht="15">
      <c r="A55" s="158" t="s">
        <v>57</v>
      </c>
      <c r="B55" s="30"/>
      <c r="C55" s="31"/>
      <c r="D55" s="91"/>
      <c r="E55" s="144"/>
      <c r="F55" s="30" t="e">
        <f t="shared" si="5"/>
        <v>#DIV/0!</v>
      </c>
      <c r="G55" s="31"/>
      <c r="H55" s="91"/>
      <c r="I55" s="144"/>
      <c r="J55" s="30" t="e">
        <f t="shared" si="6"/>
        <v>#DIV/0!</v>
      </c>
      <c r="K55" s="145"/>
      <c r="L55" s="91"/>
      <c r="M55" s="144"/>
      <c r="N55" s="30" t="e">
        <f t="shared" si="7"/>
        <v>#DIV/0!</v>
      </c>
      <c r="O55" s="23" t="e">
        <f t="shared" si="4"/>
        <v>#DIV/0!</v>
      </c>
    </row>
    <row r="56" spans="1:15" ht="15">
      <c r="A56" s="158" t="s">
        <v>58</v>
      </c>
      <c r="B56" s="30"/>
      <c r="C56" s="31"/>
      <c r="D56" s="91"/>
      <c r="E56" s="144"/>
      <c r="F56" s="30" t="e">
        <f t="shared" si="5"/>
        <v>#DIV/0!</v>
      </c>
      <c r="G56" s="31"/>
      <c r="H56" s="91"/>
      <c r="I56" s="144"/>
      <c r="J56" s="30" t="e">
        <f t="shared" si="6"/>
        <v>#DIV/0!</v>
      </c>
      <c r="K56" s="145"/>
      <c r="L56" s="91"/>
      <c r="M56" s="144"/>
      <c r="N56" s="30" t="e">
        <f t="shared" si="7"/>
        <v>#DIV/0!</v>
      </c>
      <c r="O56" s="23" t="e">
        <f t="shared" si="4"/>
        <v>#DIV/0!</v>
      </c>
    </row>
    <row r="57" spans="1:15" ht="15">
      <c r="A57" s="158" t="s">
        <v>59</v>
      </c>
      <c r="B57" s="30"/>
      <c r="C57" s="31"/>
      <c r="D57" s="91"/>
      <c r="E57" s="144"/>
      <c r="F57" s="30" t="e">
        <f t="shared" si="5"/>
        <v>#DIV/0!</v>
      </c>
      <c r="G57" s="31"/>
      <c r="H57" s="91"/>
      <c r="I57" s="144"/>
      <c r="J57" s="30" t="e">
        <f t="shared" si="6"/>
        <v>#DIV/0!</v>
      </c>
      <c r="K57" s="145"/>
      <c r="L57" s="91"/>
      <c r="M57" s="144"/>
      <c r="N57" s="30" t="e">
        <f t="shared" si="7"/>
        <v>#DIV/0!</v>
      </c>
      <c r="O57" s="23" t="e">
        <f t="shared" si="4"/>
        <v>#DIV/0!</v>
      </c>
    </row>
    <row r="58" spans="1:15" ht="15">
      <c r="A58" s="158" t="s">
        <v>60</v>
      </c>
      <c r="B58" s="30"/>
      <c r="C58" s="31"/>
      <c r="D58" s="91"/>
      <c r="E58" s="144"/>
      <c r="F58" s="30" t="e">
        <f t="shared" si="5"/>
        <v>#DIV/0!</v>
      </c>
      <c r="G58" s="31"/>
      <c r="H58" s="91"/>
      <c r="I58" s="144"/>
      <c r="J58" s="30" t="e">
        <f t="shared" si="6"/>
        <v>#DIV/0!</v>
      </c>
      <c r="K58" s="145"/>
      <c r="L58" s="91"/>
      <c r="M58" s="144"/>
      <c r="N58" s="30" t="e">
        <f t="shared" si="7"/>
        <v>#DIV/0!</v>
      </c>
      <c r="O58" s="23" t="e">
        <f t="shared" si="4"/>
        <v>#DIV/0!</v>
      </c>
    </row>
    <row r="59" spans="1:15" ht="15">
      <c r="A59" s="158" t="s">
        <v>61</v>
      </c>
      <c r="B59" s="30"/>
      <c r="C59" s="31"/>
      <c r="D59" s="91"/>
      <c r="E59" s="144"/>
      <c r="F59" s="30" t="e">
        <f t="shared" si="5"/>
        <v>#DIV/0!</v>
      </c>
      <c r="G59" s="31"/>
      <c r="H59" s="91"/>
      <c r="I59" s="144"/>
      <c r="J59" s="30" t="e">
        <f t="shared" si="6"/>
        <v>#DIV/0!</v>
      </c>
      <c r="K59" s="145"/>
      <c r="L59" s="91"/>
      <c r="M59" s="144"/>
      <c r="N59" s="30" t="e">
        <f t="shared" si="7"/>
        <v>#DIV/0!</v>
      </c>
      <c r="O59" s="23" t="e">
        <f t="shared" si="4"/>
        <v>#DIV/0!</v>
      </c>
    </row>
    <row r="60" spans="1:15" ht="15">
      <c r="A60" s="158" t="s">
        <v>62</v>
      </c>
      <c r="B60" s="30"/>
      <c r="C60" s="31"/>
      <c r="D60" s="91"/>
      <c r="E60" s="144"/>
      <c r="F60" s="30" t="e">
        <f t="shared" si="5"/>
        <v>#DIV/0!</v>
      </c>
      <c r="G60" s="31"/>
      <c r="H60" s="91"/>
      <c r="I60" s="144"/>
      <c r="J60" s="30" t="e">
        <f t="shared" si="6"/>
        <v>#DIV/0!</v>
      </c>
      <c r="K60" s="145"/>
      <c r="L60" s="91"/>
      <c r="M60" s="144"/>
      <c r="N60" s="30" t="e">
        <f t="shared" si="7"/>
        <v>#DIV/0!</v>
      </c>
      <c r="O60" s="23" t="e">
        <f t="shared" si="4"/>
        <v>#DIV/0!</v>
      </c>
    </row>
    <row r="61" spans="1:15" ht="15">
      <c r="A61" s="158" t="s">
        <v>63</v>
      </c>
      <c r="B61" s="30"/>
      <c r="C61" s="31"/>
      <c r="D61" s="91"/>
      <c r="E61" s="144"/>
      <c r="F61" s="30" t="e">
        <f t="shared" si="5"/>
        <v>#DIV/0!</v>
      </c>
      <c r="G61" s="31"/>
      <c r="H61" s="91"/>
      <c r="I61" s="144"/>
      <c r="J61" s="30" t="e">
        <f t="shared" si="6"/>
        <v>#DIV/0!</v>
      </c>
      <c r="K61" s="145"/>
      <c r="L61" s="91"/>
      <c r="M61" s="144"/>
      <c r="N61" s="30" t="e">
        <f t="shared" si="7"/>
        <v>#DIV/0!</v>
      </c>
      <c r="O61" s="23" t="e">
        <f t="shared" si="4"/>
        <v>#DIV/0!</v>
      </c>
    </row>
    <row r="62" spans="1:15" ht="15">
      <c r="A62" s="158" t="s">
        <v>64</v>
      </c>
      <c r="B62" s="30"/>
      <c r="C62" s="31"/>
      <c r="D62" s="91"/>
      <c r="E62" s="144"/>
      <c r="F62" s="30" t="e">
        <f t="shared" si="5"/>
        <v>#DIV/0!</v>
      </c>
      <c r="G62" s="31"/>
      <c r="H62" s="91"/>
      <c r="I62" s="144"/>
      <c r="J62" s="30" t="e">
        <f t="shared" si="6"/>
        <v>#DIV/0!</v>
      </c>
      <c r="K62" s="145"/>
      <c r="L62" s="91"/>
      <c r="M62" s="144"/>
      <c r="N62" s="30" t="e">
        <f t="shared" si="7"/>
        <v>#DIV/0!</v>
      </c>
      <c r="O62" s="23" t="e">
        <f t="shared" si="4"/>
        <v>#DIV/0!</v>
      </c>
    </row>
    <row r="63" spans="1:15" ht="15">
      <c r="A63" s="158" t="s">
        <v>65</v>
      </c>
      <c r="B63" s="30"/>
      <c r="C63" s="31"/>
      <c r="D63" s="91"/>
      <c r="E63" s="144"/>
      <c r="F63" s="30" t="e">
        <f t="shared" si="5"/>
        <v>#DIV/0!</v>
      </c>
      <c r="G63" s="31"/>
      <c r="H63" s="91"/>
      <c r="I63" s="144"/>
      <c r="J63" s="30" t="e">
        <f t="shared" si="6"/>
        <v>#DIV/0!</v>
      </c>
      <c r="K63" s="145"/>
      <c r="L63" s="91"/>
      <c r="M63" s="144"/>
      <c r="N63" s="30" t="e">
        <f t="shared" si="7"/>
        <v>#DIV/0!</v>
      </c>
      <c r="O63" s="23" t="e">
        <f t="shared" si="4"/>
        <v>#DIV/0!</v>
      </c>
    </row>
    <row r="64" spans="1:15" ht="15">
      <c r="A64" s="158" t="s">
        <v>66</v>
      </c>
      <c r="B64" s="30"/>
      <c r="C64" s="31"/>
      <c r="D64" s="91"/>
      <c r="E64" s="144"/>
      <c r="F64" s="30" t="e">
        <f t="shared" si="5"/>
        <v>#DIV/0!</v>
      </c>
      <c r="G64" s="31"/>
      <c r="H64" s="91"/>
      <c r="I64" s="144"/>
      <c r="J64" s="30" t="e">
        <f t="shared" si="6"/>
        <v>#DIV/0!</v>
      </c>
      <c r="K64" s="145"/>
      <c r="L64" s="91"/>
      <c r="M64" s="144"/>
      <c r="N64" s="30" t="e">
        <f t="shared" si="7"/>
        <v>#DIV/0!</v>
      </c>
      <c r="O64" s="23" t="e">
        <f t="shared" si="4"/>
        <v>#DIV/0!</v>
      </c>
    </row>
    <row r="65" spans="1:15" ht="15">
      <c r="A65" s="158" t="s">
        <v>67</v>
      </c>
      <c r="B65" s="30"/>
      <c r="C65" s="31">
        <v>283950</v>
      </c>
      <c r="D65" s="91">
        <v>283952.19</v>
      </c>
      <c r="E65" s="144"/>
      <c r="F65" s="30">
        <f t="shared" si="5"/>
        <v>100</v>
      </c>
      <c r="G65" s="31">
        <v>283950</v>
      </c>
      <c r="H65" s="91">
        <v>283952.19</v>
      </c>
      <c r="I65" s="144"/>
      <c r="J65" s="30">
        <f t="shared" si="6"/>
        <v>100</v>
      </c>
      <c r="K65" s="145">
        <v>192018</v>
      </c>
      <c r="L65" s="91">
        <v>192018</v>
      </c>
      <c r="M65" s="144"/>
      <c r="N65" s="30">
        <f t="shared" si="7"/>
        <v>100</v>
      </c>
      <c r="O65" s="23" t="e">
        <f t="shared" si="4"/>
        <v>#DIV/0!</v>
      </c>
    </row>
    <row r="66" spans="1:15" ht="15">
      <c r="A66" s="158" t="s">
        <v>68</v>
      </c>
      <c r="B66" s="30"/>
      <c r="C66" s="31"/>
      <c r="D66" s="91"/>
      <c r="E66" s="144"/>
      <c r="F66" s="30" t="e">
        <f t="shared" si="5"/>
        <v>#DIV/0!</v>
      </c>
      <c r="G66" s="31"/>
      <c r="H66" s="91"/>
      <c r="I66" s="144"/>
      <c r="J66" s="30" t="e">
        <f t="shared" si="6"/>
        <v>#DIV/0!</v>
      </c>
      <c r="K66" s="145"/>
      <c r="L66" s="91"/>
      <c r="M66" s="144"/>
      <c r="N66" s="30" t="e">
        <f t="shared" si="7"/>
        <v>#DIV/0!</v>
      </c>
      <c r="O66" s="23" t="e">
        <f t="shared" si="4"/>
        <v>#DIV/0!</v>
      </c>
    </row>
    <row r="67" spans="1:15" ht="15">
      <c r="A67" s="158" t="s">
        <v>69</v>
      </c>
      <c r="B67" s="30">
        <v>800</v>
      </c>
      <c r="C67" s="31">
        <v>400</v>
      </c>
      <c r="D67" s="91">
        <v>316.09</v>
      </c>
      <c r="E67" s="144"/>
      <c r="F67" s="30">
        <f t="shared" si="5"/>
        <v>79</v>
      </c>
      <c r="G67" s="31">
        <v>400</v>
      </c>
      <c r="H67" s="91">
        <v>481.92</v>
      </c>
      <c r="I67" s="144"/>
      <c r="J67" s="30">
        <f t="shared" si="6"/>
        <v>120.5</v>
      </c>
      <c r="K67" s="145">
        <v>400</v>
      </c>
      <c r="L67" s="91">
        <v>660.06</v>
      </c>
      <c r="M67" s="144"/>
      <c r="N67" s="30">
        <f t="shared" si="7"/>
        <v>165</v>
      </c>
      <c r="O67" s="23">
        <f t="shared" si="4"/>
        <v>82.5</v>
      </c>
    </row>
    <row r="68" spans="1:15" ht="15">
      <c r="A68" s="158" t="s">
        <v>70</v>
      </c>
      <c r="B68" s="30"/>
      <c r="C68" s="31"/>
      <c r="D68" s="91"/>
      <c r="E68" s="144"/>
      <c r="F68" s="30" t="e">
        <f t="shared" si="5"/>
        <v>#DIV/0!</v>
      </c>
      <c r="G68" s="31"/>
      <c r="H68" s="91"/>
      <c r="I68" s="144"/>
      <c r="J68" s="30" t="e">
        <f t="shared" si="6"/>
        <v>#DIV/0!</v>
      </c>
      <c r="K68" s="145"/>
      <c r="L68" s="91"/>
      <c r="M68" s="144"/>
      <c r="N68" s="30" t="e">
        <f t="shared" si="7"/>
        <v>#DIV/0!</v>
      </c>
      <c r="O68" s="23" t="e">
        <f t="shared" si="4"/>
        <v>#DIV/0!</v>
      </c>
    </row>
    <row r="69" spans="1:15" ht="15">
      <c r="A69" s="158" t="s">
        <v>71</v>
      </c>
      <c r="B69" s="30"/>
      <c r="C69" s="31"/>
      <c r="D69" s="91"/>
      <c r="E69" s="144"/>
      <c r="F69" s="30" t="e">
        <f t="shared" si="5"/>
        <v>#DIV/0!</v>
      </c>
      <c r="G69" s="31"/>
      <c r="H69" s="91"/>
      <c r="I69" s="144"/>
      <c r="J69" s="30" t="e">
        <f t="shared" si="6"/>
        <v>#DIV/0!</v>
      </c>
      <c r="K69" s="145"/>
      <c r="L69" s="91"/>
      <c r="M69" s="144"/>
      <c r="N69" s="30" t="e">
        <f t="shared" si="7"/>
        <v>#DIV/0!</v>
      </c>
      <c r="O69" s="23" t="e">
        <f t="shared" si="4"/>
        <v>#DIV/0!</v>
      </c>
    </row>
    <row r="70" spans="1:15" ht="15">
      <c r="A70" s="158" t="s">
        <v>72</v>
      </c>
      <c r="B70" s="30"/>
      <c r="C70" s="31"/>
      <c r="D70" s="91"/>
      <c r="E70" s="144"/>
      <c r="F70" s="30" t="e">
        <f t="shared" si="5"/>
        <v>#DIV/0!</v>
      </c>
      <c r="G70" s="31"/>
      <c r="H70" s="91"/>
      <c r="I70" s="144"/>
      <c r="J70" s="30" t="e">
        <f t="shared" si="6"/>
        <v>#DIV/0!</v>
      </c>
      <c r="K70" s="145"/>
      <c r="L70" s="91"/>
      <c r="M70" s="144"/>
      <c r="N70" s="30" t="e">
        <f t="shared" si="7"/>
        <v>#DIV/0!</v>
      </c>
      <c r="O70" s="23" t="e">
        <f t="shared" si="4"/>
        <v>#DIV/0!</v>
      </c>
    </row>
    <row r="71" spans="1:15" ht="15">
      <c r="A71" s="172" t="s">
        <v>73</v>
      </c>
      <c r="B71" s="30">
        <f>SUM(B50:B70)</f>
        <v>146300</v>
      </c>
      <c r="C71" s="31">
        <f>SUM(C50:C70)</f>
        <v>726350</v>
      </c>
      <c r="D71" s="91">
        <f>SUM(D50:D70)</f>
        <v>535983.2799999999</v>
      </c>
      <c r="E71" s="144">
        <f>SUM(E50:E70)</f>
        <v>0</v>
      </c>
      <c r="F71" s="30">
        <f t="shared" si="5"/>
        <v>73.8</v>
      </c>
      <c r="G71" s="31">
        <f>SUM(G50:G70)</f>
        <v>726350</v>
      </c>
      <c r="H71" s="91">
        <f>SUM(H50:H70)</f>
        <v>590148.11</v>
      </c>
      <c r="I71" s="144">
        <f>SUM(I50:I70)</f>
        <v>0</v>
      </c>
      <c r="J71" s="30">
        <f t="shared" si="6"/>
        <v>81.2</v>
      </c>
      <c r="K71" s="31">
        <f>SUM(K50:K70)</f>
        <v>639018</v>
      </c>
      <c r="L71" s="91">
        <f>SUM(L50:L70)</f>
        <v>639542.06</v>
      </c>
      <c r="M71" s="144">
        <f>SUM(M50:M70)</f>
        <v>0</v>
      </c>
      <c r="N71" s="30">
        <f t="shared" si="7"/>
        <v>100.1</v>
      </c>
      <c r="O71" s="23">
        <f t="shared" si="4"/>
        <v>437.1</v>
      </c>
    </row>
    <row r="72" spans="1:15" ht="15">
      <c r="A72" s="158" t="s">
        <v>74</v>
      </c>
      <c r="B72" s="36"/>
      <c r="C72" s="37"/>
      <c r="D72" s="97"/>
      <c r="E72" s="146"/>
      <c r="F72" s="30" t="e">
        <f t="shared" si="5"/>
        <v>#DIV/0!</v>
      </c>
      <c r="G72" s="37"/>
      <c r="H72" s="97"/>
      <c r="I72" s="146"/>
      <c r="J72" s="30" t="e">
        <f t="shared" si="6"/>
        <v>#DIV/0!</v>
      </c>
      <c r="K72" s="147"/>
      <c r="L72" s="97"/>
      <c r="M72" s="146"/>
      <c r="N72" s="30" t="e">
        <f t="shared" si="7"/>
        <v>#DIV/0!</v>
      </c>
      <c r="O72" s="23" t="e">
        <f t="shared" si="4"/>
        <v>#DIV/0!</v>
      </c>
    </row>
    <row r="73" spans="1:15" ht="15">
      <c r="A73" s="158" t="s">
        <v>75</v>
      </c>
      <c r="B73" s="36">
        <v>826543</v>
      </c>
      <c r="C73" s="37">
        <v>826543</v>
      </c>
      <c r="D73" s="97">
        <v>468481.32</v>
      </c>
      <c r="E73" s="146"/>
      <c r="F73" s="36">
        <f t="shared" si="5"/>
        <v>56.7</v>
      </c>
      <c r="G73" s="37">
        <v>826543</v>
      </c>
      <c r="H73" s="97">
        <v>647512.14</v>
      </c>
      <c r="I73" s="146"/>
      <c r="J73" s="36">
        <f t="shared" si="6"/>
        <v>78.3</v>
      </c>
      <c r="K73" s="147">
        <v>869543</v>
      </c>
      <c r="L73" s="97">
        <v>869543</v>
      </c>
      <c r="M73" s="146"/>
      <c r="N73" s="36">
        <f t="shared" si="7"/>
        <v>100</v>
      </c>
      <c r="O73" s="23">
        <f t="shared" si="4"/>
        <v>105.2</v>
      </c>
    </row>
    <row r="74" spans="1:15" ht="15">
      <c r="A74" s="172" t="s">
        <v>91</v>
      </c>
      <c r="B74" s="100"/>
      <c r="C74" s="101"/>
      <c r="D74" s="102"/>
      <c r="E74" s="103"/>
      <c r="F74" s="36" t="e">
        <f t="shared" si="5"/>
        <v>#DIV/0!</v>
      </c>
      <c r="G74" s="101"/>
      <c r="H74" s="102"/>
      <c r="I74" s="103"/>
      <c r="J74" s="36" t="e">
        <f t="shared" si="6"/>
        <v>#DIV/0!</v>
      </c>
      <c r="K74" s="101"/>
      <c r="L74" s="91">
        <v>0</v>
      </c>
      <c r="M74" s="103"/>
      <c r="N74" s="36" t="e">
        <f t="shared" si="7"/>
        <v>#DIV/0!</v>
      </c>
      <c r="O74" s="23" t="e">
        <f t="shared" si="4"/>
        <v>#DIV/0!</v>
      </c>
    </row>
    <row r="75" spans="1:15" ht="15">
      <c r="A75" s="158" t="s">
        <v>77</v>
      </c>
      <c r="B75" s="30">
        <v>2954349</v>
      </c>
      <c r="C75" s="31">
        <v>2987877</v>
      </c>
      <c r="D75" s="91">
        <v>1466505</v>
      </c>
      <c r="E75" s="144"/>
      <c r="F75" s="36">
        <f t="shared" si="5"/>
        <v>49.1</v>
      </c>
      <c r="G75" s="31">
        <v>2987877</v>
      </c>
      <c r="H75" s="91">
        <v>2172933</v>
      </c>
      <c r="I75" s="144"/>
      <c r="J75" s="36">
        <f t="shared" si="6"/>
        <v>72.7</v>
      </c>
      <c r="K75" s="31">
        <v>3019457</v>
      </c>
      <c r="L75" s="91">
        <v>3019457</v>
      </c>
      <c r="M75" s="144"/>
      <c r="N75" s="36">
        <f t="shared" si="7"/>
        <v>100</v>
      </c>
      <c r="O75" s="23">
        <f t="shared" si="4"/>
        <v>102.2</v>
      </c>
    </row>
    <row r="76" spans="1:15" ht="15">
      <c r="A76" s="158" t="s">
        <v>78</v>
      </c>
      <c r="B76" s="30"/>
      <c r="C76" s="31"/>
      <c r="D76" s="91"/>
      <c r="E76" s="144"/>
      <c r="F76" s="30" t="e">
        <f t="shared" si="5"/>
        <v>#DIV/0!</v>
      </c>
      <c r="G76" s="31"/>
      <c r="H76" s="91"/>
      <c r="I76" s="144"/>
      <c r="J76" s="30" t="e">
        <f t="shared" si="6"/>
        <v>#DIV/0!</v>
      </c>
      <c r="K76" s="31"/>
      <c r="L76" s="91"/>
      <c r="M76" s="144"/>
      <c r="N76" s="30" t="e">
        <f t="shared" si="7"/>
        <v>#DIV/0!</v>
      </c>
      <c r="O76" s="23" t="e">
        <f t="shared" si="4"/>
        <v>#DIV/0!</v>
      </c>
    </row>
    <row r="77" spans="1:15" ht="15">
      <c r="A77" s="158" t="s">
        <v>79</v>
      </c>
      <c r="B77" s="30"/>
      <c r="C77" s="31"/>
      <c r="D77" s="91"/>
      <c r="E77" s="144"/>
      <c r="F77" s="36" t="e">
        <f t="shared" si="5"/>
        <v>#DIV/0!</v>
      </c>
      <c r="G77" s="31"/>
      <c r="H77" s="91"/>
      <c r="I77" s="144"/>
      <c r="J77" s="36" t="e">
        <f t="shared" si="6"/>
        <v>#DIV/0!</v>
      </c>
      <c r="K77" s="31"/>
      <c r="L77" s="91"/>
      <c r="M77" s="144"/>
      <c r="N77" s="36" t="e">
        <f t="shared" si="7"/>
        <v>#DIV/0!</v>
      </c>
      <c r="O77" s="23" t="e">
        <f t="shared" si="4"/>
        <v>#DIV/0!</v>
      </c>
    </row>
    <row r="78" spans="1:15" ht="15">
      <c r="A78" s="172" t="s">
        <v>92</v>
      </c>
      <c r="B78" s="30"/>
      <c r="C78" s="31"/>
      <c r="D78" s="91">
        <v>15000</v>
      </c>
      <c r="E78" s="144"/>
      <c r="F78" s="36" t="e">
        <f t="shared" si="5"/>
        <v>#DIV/0!</v>
      </c>
      <c r="G78" s="31"/>
      <c r="H78" s="91">
        <v>15000</v>
      </c>
      <c r="I78" s="144"/>
      <c r="J78" s="36" t="e">
        <f t="shared" si="6"/>
        <v>#DIV/0!</v>
      </c>
      <c r="K78" s="31"/>
      <c r="L78" s="91">
        <v>15000</v>
      </c>
      <c r="M78" s="144"/>
      <c r="N78" s="36" t="e">
        <f t="shared" si="7"/>
        <v>#DIV/0!</v>
      </c>
      <c r="O78" s="23" t="e">
        <f t="shared" si="4"/>
        <v>#DIV/0!</v>
      </c>
    </row>
    <row r="79" spans="1:15" ht="15">
      <c r="A79" s="172" t="s">
        <v>81</v>
      </c>
      <c r="B79" s="30">
        <f>SUM(B73:B78)</f>
        <v>3780892</v>
      </c>
      <c r="C79" s="31">
        <f>SUM(C73:C78)</f>
        <v>3814420</v>
      </c>
      <c r="D79" s="91">
        <f>SUM(D73:D78)</f>
        <v>1949986.32</v>
      </c>
      <c r="E79" s="144">
        <f>SUM(E73:E78)</f>
        <v>0</v>
      </c>
      <c r="F79" s="30">
        <f t="shared" si="5"/>
        <v>51.1</v>
      </c>
      <c r="G79" s="31">
        <f>SUM(G73:G78)</f>
        <v>3814420</v>
      </c>
      <c r="H79" s="91">
        <f>SUM(H73:H78)</f>
        <v>2835445.14</v>
      </c>
      <c r="I79" s="144">
        <f>SUM(I73:I78)</f>
        <v>0</v>
      </c>
      <c r="J79" s="30">
        <f t="shared" si="6"/>
        <v>74.3</v>
      </c>
      <c r="K79" s="31">
        <f>SUM(K73:K78)</f>
        <v>3889000</v>
      </c>
      <c r="L79" s="91">
        <f>SUM(L73:L78)</f>
        <v>3904000</v>
      </c>
      <c r="M79" s="144">
        <f>SUM(M73:M78)</f>
        <v>0</v>
      </c>
      <c r="N79" s="30">
        <f t="shared" si="7"/>
        <v>100.4</v>
      </c>
      <c r="O79" s="23">
        <f t="shared" si="4"/>
        <v>103.3</v>
      </c>
    </row>
    <row r="80" spans="1:15" ht="15.75" thickBot="1">
      <c r="A80" s="173" t="s">
        <v>82</v>
      </c>
      <c r="B80" s="36">
        <f>B71+B79</f>
        <v>3927192</v>
      </c>
      <c r="C80" s="37">
        <f>C71+C79</f>
        <v>4540770</v>
      </c>
      <c r="D80" s="97">
        <f>D71+D79</f>
        <v>2485969.6</v>
      </c>
      <c r="E80" s="146">
        <f>E71+E79</f>
        <v>0</v>
      </c>
      <c r="F80" s="36">
        <f t="shared" si="5"/>
        <v>54.7</v>
      </c>
      <c r="G80" s="37">
        <f>G71+G79</f>
        <v>4540770</v>
      </c>
      <c r="H80" s="97">
        <f>H71+H79</f>
        <v>3425593.25</v>
      </c>
      <c r="I80" s="97">
        <f>I71+I79</f>
        <v>0</v>
      </c>
      <c r="J80" s="36">
        <f t="shared" si="6"/>
        <v>75.4</v>
      </c>
      <c r="K80" s="37">
        <f>K71+K79</f>
        <v>4528018</v>
      </c>
      <c r="L80" s="97">
        <f>L71+L79</f>
        <v>4543542.0600000005</v>
      </c>
      <c r="M80" s="146">
        <f>M71+M79</f>
        <v>0</v>
      </c>
      <c r="N80" s="36">
        <f t="shared" si="7"/>
        <v>100.3</v>
      </c>
      <c r="O80" s="414">
        <f t="shared" si="4"/>
        <v>115.7</v>
      </c>
    </row>
    <row r="81" spans="1:15" ht="15.75" thickBot="1">
      <c r="A81" s="160" t="s">
        <v>83</v>
      </c>
      <c r="B81" s="108">
        <f>B80-B33</f>
        <v>0</v>
      </c>
      <c r="C81" s="108">
        <f>C80-C33</f>
        <v>0</v>
      </c>
      <c r="D81" s="108">
        <f>D80-D33</f>
        <v>63505.54000000004</v>
      </c>
      <c r="E81" s="108">
        <f>E80-E33</f>
        <v>0</v>
      </c>
      <c r="F81" s="108" t="e">
        <f t="shared" si="5"/>
        <v>#DIV/0!</v>
      </c>
      <c r="G81" s="108">
        <f>G80-G33</f>
        <v>0</v>
      </c>
      <c r="H81" s="108">
        <f>H80-H33</f>
        <v>49639.689999999944</v>
      </c>
      <c r="I81" s="108">
        <f>I80-I33</f>
        <v>0</v>
      </c>
      <c r="J81" s="108" t="e">
        <f t="shared" si="6"/>
        <v>#DIV/0!</v>
      </c>
      <c r="K81" s="108">
        <f>K80-K33</f>
        <v>0</v>
      </c>
      <c r="L81" s="108">
        <f>L80-L33</f>
        <v>1377.0700000012293</v>
      </c>
      <c r="M81" s="108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ht="15.75" thickBot="1">
      <c r="A82" s="454" t="s">
        <v>132</v>
      </c>
      <c r="B82" s="447"/>
      <c r="C82" s="447"/>
      <c r="D82" s="449">
        <f>D81+E81</f>
        <v>63505.54000000004</v>
      </c>
      <c r="E82" s="447"/>
      <c r="F82" s="447"/>
      <c r="G82" s="447"/>
      <c r="H82" s="449">
        <f>H81+I81</f>
        <v>49639.689999999944</v>
      </c>
      <c r="I82" s="447"/>
      <c r="J82" s="447"/>
      <c r="K82" s="447"/>
      <c r="L82" s="449">
        <f>L81+M81</f>
        <v>1377.0700000012293</v>
      </c>
      <c r="M82" s="447"/>
      <c r="N82" s="447"/>
      <c r="O82" s="448"/>
    </row>
    <row r="83" spans="2:12" ht="15">
      <c r="B83" s="133"/>
      <c r="C83" s="133"/>
      <c r="D83" s="133"/>
      <c r="G83" s="133"/>
      <c r="H83" s="133"/>
      <c r="I83" s="110"/>
      <c r="K83" s="133"/>
      <c r="L83" s="133"/>
    </row>
    <row r="84" spans="2:12" ht="15">
      <c r="B84" s="133"/>
      <c r="C84" s="133"/>
      <c r="D84" s="133"/>
      <c r="G84" s="133"/>
      <c r="H84" s="133"/>
      <c r="I84" s="110"/>
      <c r="K84" s="133"/>
      <c r="L84" s="133"/>
    </row>
    <row r="85" spans="1:12" ht="15">
      <c r="A85" s="111" t="s">
        <v>84</v>
      </c>
      <c r="B85" s="133"/>
      <c r="C85" s="133"/>
      <c r="D85" s="133"/>
      <c r="G85" s="133"/>
      <c r="H85" s="133"/>
      <c r="I85" s="110"/>
      <c r="K85" s="133"/>
      <c r="L85" s="133"/>
    </row>
    <row r="86" spans="2:12" ht="15.75" thickBot="1">
      <c r="B86" s="133"/>
      <c r="C86" s="133"/>
      <c r="D86" s="133"/>
      <c r="G86" s="432" t="s">
        <v>147</v>
      </c>
      <c r="H86" s="432"/>
      <c r="I86" s="1"/>
      <c r="J86" s="1"/>
      <c r="K86" s="1"/>
      <c r="L86"/>
    </row>
    <row r="87" spans="1:12" ht="15">
      <c r="A87" s="56"/>
      <c r="B87" s="148" t="s">
        <v>10</v>
      </c>
      <c r="C87" s="120" t="s">
        <v>14</v>
      </c>
      <c r="D87" s="149" t="s">
        <v>15</v>
      </c>
      <c r="E87" s="53"/>
      <c r="G87" s="432" t="s">
        <v>148</v>
      </c>
      <c r="H87" s="432"/>
      <c r="I87" s="1"/>
      <c r="J87" s="1"/>
      <c r="K87" s="1"/>
      <c r="L87"/>
    </row>
    <row r="88" spans="1:12" ht="15">
      <c r="A88" s="174" t="s">
        <v>85</v>
      </c>
      <c r="B88" s="34">
        <v>10900</v>
      </c>
      <c r="C88" s="91">
        <v>37169</v>
      </c>
      <c r="D88" s="129">
        <v>600</v>
      </c>
      <c r="E88" s="53"/>
      <c r="G88" s="432" t="s">
        <v>102</v>
      </c>
      <c r="H88" s="432"/>
      <c r="I88" s="1"/>
      <c r="J88" s="1"/>
      <c r="K88" s="1"/>
      <c r="L88"/>
    </row>
    <row r="89" spans="1:12" ht="15">
      <c r="A89" s="175" t="s">
        <v>93</v>
      </c>
      <c r="B89" s="34">
        <v>0</v>
      </c>
      <c r="C89" s="91">
        <v>0</v>
      </c>
      <c r="D89" s="129">
        <v>0</v>
      </c>
      <c r="E89" s="53"/>
      <c r="G89" s="432" t="s">
        <v>149</v>
      </c>
      <c r="H89" s="432"/>
      <c r="I89" s="1"/>
      <c r="J89" s="1"/>
      <c r="K89" s="1"/>
      <c r="L89"/>
    </row>
    <row r="90" spans="1:12" ht="15">
      <c r="A90" s="175" t="s">
        <v>87</v>
      </c>
      <c r="B90" s="34">
        <v>63456.72</v>
      </c>
      <c r="C90" s="91">
        <v>49507.01</v>
      </c>
      <c r="D90" s="129">
        <v>66444.41</v>
      </c>
      <c r="E90" s="53"/>
      <c r="G90" s="432" t="s">
        <v>150</v>
      </c>
      <c r="H90" s="432"/>
      <c r="I90" s="1"/>
      <c r="J90" s="1"/>
      <c r="K90" s="1"/>
      <c r="L90"/>
    </row>
    <row r="91" spans="1:12" ht="15.75" thickBot="1">
      <c r="A91" s="176" t="s">
        <v>88</v>
      </c>
      <c r="B91" s="177">
        <v>0</v>
      </c>
      <c r="C91" s="178">
        <v>0</v>
      </c>
      <c r="D91" s="179">
        <v>0</v>
      </c>
      <c r="E91" s="53"/>
      <c r="G91" s="432" t="s">
        <v>151</v>
      </c>
      <c r="H91" s="432"/>
      <c r="I91" s="1"/>
      <c r="J91" s="1"/>
      <c r="K91" s="1"/>
      <c r="L91"/>
    </row>
    <row r="92" spans="7:15" ht="15">
      <c r="G92" s="1"/>
      <c r="H92" s="432"/>
      <c r="I92" s="1"/>
      <c r="J92" s="1"/>
      <c r="K92" s="1"/>
      <c r="L92" s="432"/>
      <c r="M92" s="1"/>
      <c r="N92" s="1"/>
      <c r="O92" s="1"/>
    </row>
    <row r="93" spans="7:15" ht="15">
      <c r="G93" s="1"/>
      <c r="H93" s="432"/>
      <c r="I93" s="1"/>
      <c r="J93" s="1"/>
      <c r="K93" s="1"/>
      <c r="L93" s="432"/>
      <c r="M93" s="1"/>
      <c r="N93" s="1"/>
      <c r="O93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70">
      <selection activeCell="H88" sqref="H88"/>
    </sheetView>
  </sheetViews>
  <sheetFormatPr defaultColWidth="9.140625" defaultRowHeight="15"/>
  <cols>
    <col min="1" max="1" width="22.421875" style="0" customWidth="1"/>
    <col min="2" max="2" width="12.7109375" style="133" customWidth="1"/>
    <col min="3" max="5" width="12.7109375" style="116" customWidth="1"/>
    <col min="6" max="6" width="6.57421875" style="0" bestFit="1" customWidth="1"/>
    <col min="7" max="9" width="12.7109375" style="116" customWidth="1"/>
    <col min="10" max="10" width="6.57421875" style="0" bestFit="1" customWidth="1"/>
    <col min="11" max="13" width="12.7109375" style="116" customWidth="1"/>
    <col min="14" max="14" width="6.57421875" style="0" bestFit="1" customWidth="1"/>
    <col min="15" max="15" width="7.00390625" style="0" bestFit="1" customWidth="1"/>
  </cols>
  <sheetData>
    <row r="1" spans="1:8" ht="15">
      <c r="A1" s="1"/>
      <c r="H1" s="469" t="s">
        <v>136</v>
      </c>
    </row>
    <row r="2" spans="1:14" ht="16.5" thickBot="1">
      <c r="A2" s="3" t="s">
        <v>0</v>
      </c>
      <c r="B2" s="170" t="s">
        <v>1</v>
      </c>
      <c r="C2" s="117"/>
      <c r="F2" s="3"/>
      <c r="G2" s="117"/>
      <c r="J2" s="3"/>
      <c r="K2" s="117"/>
      <c r="N2" s="3"/>
    </row>
    <row r="3" spans="1:15" ht="15">
      <c r="A3" s="5" t="s">
        <v>2</v>
      </c>
      <c r="B3" s="118" t="s">
        <v>3</v>
      </c>
      <c r="C3" s="119" t="s">
        <v>4</v>
      </c>
      <c r="D3" s="120" t="s">
        <v>5</v>
      </c>
      <c r="E3" s="180"/>
      <c r="F3" s="10" t="s">
        <v>6</v>
      </c>
      <c r="G3" s="121" t="s">
        <v>4</v>
      </c>
      <c r="H3" s="120" t="s">
        <v>7</v>
      </c>
      <c r="I3" s="180"/>
      <c r="J3" s="10" t="s">
        <v>6</v>
      </c>
      <c r="K3" s="122" t="s">
        <v>4</v>
      </c>
      <c r="L3" s="120" t="s">
        <v>8</v>
      </c>
      <c r="M3" s="180"/>
      <c r="N3" s="10" t="s">
        <v>6</v>
      </c>
      <c r="O3" s="412" t="s">
        <v>95</v>
      </c>
    </row>
    <row r="4" spans="1:15" ht="15.75" thickBot="1">
      <c r="A4" s="14"/>
      <c r="B4" s="123" t="s">
        <v>9</v>
      </c>
      <c r="C4" s="124" t="s">
        <v>10</v>
      </c>
      <c r="D4" s="125" t="s">
        <v>11</v>
      </c>
      <c r="E4" s="125" t="s">
        <v>12</v>
      </c>
      <c r="F4" s="19" t="s">
        <v>13</v>
      </c>
      <c r="G4" s="126" t="s">
        <v>14</v>
      </c>
      <c r="H4" s="125" t="s">
        <v>11</v>
      </c>
      <c r="I4" s="125" t="s">
        <v>12</v>
      </c>
      <c r="J4" s="19" t="s">
        <v>13</v>
      </c>
      <c r="K4" s="127" t="s">
        <v>15</v>
      </c>
      <c r="L4" s="125" t="s">
        <v>11</v>
      </c>
      <c r="M4" s="125" t="s">
        <v>12</v>
      </c>
      <c r="N4" s="19" t="s">
        <v>13</v>
      </c>
      <c r="O4" s="413" t="s">
        <v>96</v>
      </c>
    </row>
    <row r="5" spans="1:15" ht="15.75" customHeight="1">
      <c r="A5" s="22" t="s">
        <v>16</v>
      </c>
      <c r="B5" s="181">
        <v>599777</v>
      </c>
      <c r="C5" s="182">
        <v>599777</v>
      </c>
      <c r="D5" s="183">
        <v>294133.99</v>
      </c>
      <c r="E5" s="183"/>
      <c r="F5" s="184">
        <f>ROUND((D5+E5)/(C5/100),1)</f>
        <v>49</v>
      </c>
      <c r="G5" s="185">
        <v>599777</v>
      </c>
      <c r="H5" s="183">
        <v>350906.1</v>
      </c>
      <c r="I5" s="183"/>
      <c r="J5" s="184">
        <f>ROUND((H5+I5)/(G5/100),1)</f>
        <v>58.5</v>
      </c>
      <c r="K5" s="186">
        <v>610773</v>
      </c>
      <c r="L5" s="183">
        <v>584200.96</v>
      </c>
      <c r="M5" s="183"/>
      <c r="N5" s="184">
        <f>ROUND((L5+M5)/(K5/100),1)</f>
        <v>95.6</v>
      </c>
      <c r="O5" s="23">
        <f aca="true" t="shared" si="0" ref="O5:O33">ROUND((L5+M5)/(B5/100),1)</f>
        <v>97.4</v>
      </c>
    </row>
    <row r="6" spans="1:15" ht="15.75" customHeight="1">
      <c r="A6" s="29" t="s">
        <v>17</v>
      </c>
      <c r="B6" s="187">
        <v>290000</v>
      </c>
      <c r="C6" s="188">
        <v>290000</v>
      </c>
      <c r="D6" s="189"/>
      <c r="E6" s="189"/>
      <c r="F6" s="190">
        <f aca="true" t="shared" si="1" ref="F6:F33">ROUND((D6+E6)/(C6/100),1)</f>
        <v>0</v>
      </c>
      <c r="G6" s="191">
        <v>290000</v>
      </c>
      <c r="H6" s="189"/>
      <c r="I6" s="189"/>
      <c r="J6" s="190">
        <f aca="true" t="shared" si="2" ref="J6:J33">ROUND((H6+I6)/(G6/100),1)</f>
        <v>0</v>
      </c>
      <c r="K6" s="192">
        <v>67800</v>
      </c>
      <c r="L6" s="189">
        <v>67722</v>
      </c>
      <c r="M6" s="189"/>
      <c r="N6" s="190">
        <f aca="true" t="shared" si="3" ref="N6:N33">ROUND((L6+M6)/(K6/100),1)</f>
        <v>99.9</v>
      </c>
      <c r="O6" s="30">
        <f t="shared" si="0"/>
        <v>23.4</v>
      </c>
    </row>
    <row r="7" spans="1:15" ht="15.75" customHeight="1">
      <c r="A7" s="29" t="s">
        <v>18</v>
      </c>
      <c r="B7" s="187"/>
      <c r="C7" s="188"/>
      <c r="D7" s="189">
        <v>1294.47</v>
      </c>
      <c r="E7" s="189"/>
      <c r="F7" s="190" t="e">
        <f t="shared" si="1"/>
        <v>#DIV/0!</v>
      </c>
      <c r="G7" s="191"/>
      <c r="H7" s="189">
        <v>1294.47</v>
      </c>
      <c r="I7" s="189"/>
      <c r="J7" s="190" t="e">
        <f t="shared" si="2"/>
        <v>#DIV/0!</v>
      </c>
      <c r="K7" s="192">
        <v>1300</v>
      </c>
      <c r="L7" s="189">
        <v>1294.47</v>
      </c>
      <c r="M7" s="189"/>
      <c r="N7" s="190">
        <f t="shared" si="3"/>
        <v>99.6</v>
      </c>
      <c r="O7" s="30" t="e">
        <f t="shared" si="0"/>
        <v>#DIV/0!</v>
      </c>
    </row>
    <row r="8" spans="1:15" ht="15.75" customHeight="1">
      <c r="A8" s="29" t="s">
        <v>19</v>
      </c>
      <c r="B8" s="187"/>
      <c r="C8" s="188"/>
      <c r="D8" s="189">
        <v>5744</v>
      </c>
      <c r="E8" s="189"/>
      <c r="F8" s="190" t="e">
        <f t="shared" si="1"/>
        <v>#DIV/0!</v>
      </c>
      <c r="G8" s="191"/>
      <c r="H8" s="189">
        <v>8887.66</v>
      </c>
      <c r="I8" s="189"/>
      <c r="J8" s="190" t="e">
        <f t="shared" si="2"/>
        <v>#DIV/0!</v>
      </c>
      <c r="K8" s="192">
        <v>13100</v>
      </c>
      <c r="L8" s="189">
        <v>13122.59</v>
      </c>
      <c r="M8" s="189"/>
      <c r="N8" s="190">
        <f t="shared" si="3"/>
        <v>100.2</v>
      </c>
      <c r="O8" s="30" t="e">
        <f t="shared" si="0"/>
        <v>#DIV/0!</v>
      </c>
    </row>
    <row r="9" spans="1:15" ht="15.75" customHeight="1">
      <c r="A9" s="29" t="s">
        <v>20</v>
      </c>
      <c r="B9" s="187"/>
      <c r="C9" s="188"/>
      <c r="D9" s="189">
        <v>158345</v>
      </c>
      <c r="E9" s="189"/>
      <c r="F9" s="190" t="e">
        <f t="shared" si="1"/>
        <v>#DIV/0!</v>
      </c>
      <c r="G9" s="191"/>
      <c r="H9" s="189">
        <v>158345</v>
      </c>
      <c r="I9" s="189"/>
      <c r="J9" s="190" t="e">
        <f t="shared" si="2"/>
        <v>#DIV/0!</v>
      </c>
      <c r="K9" s="192">
        <v>272000</v>
      </c>
      <c r="L9" s="189">
        <v>271009</v>
      </c>
      <c r="M9" s="189"/>
      <c r="N9" s="190">
        <f t="shared" si="3"/>
        <v>99.6</v>
      </c>
      <c r="O9" s="30" t="e">
        <f t="shared" si="0"/>
        <v>#DIV/0!</v>
      </c>
    </row>
    <row r="10" spans="1:15" ht="15.75" customHeight="1">
      <c r="A10" s="29" t="s">
        <v>21</v>
      </c>
      <c r="B10" s="187"/>
      <c r="C10" s="188"/>
      <c r="D10" s="189"/>
      <c r="E10" s="189"/>
      <c r="F10" s="190" t="e">
        <f t="shared" si="1"/>
        <v>#DIV/0!</v>
      </c>
      <c r="G10" s="191"/>
      <c r="H10" s="189"/>
      <c r="I10" s="189"/>
      <c r="J10" s="190" t="e">
        <f t="shared" si="2"/>
        <v>#DIV/0!</v>
      </c>
      <c r="K10" s="192"/>
      <c r="L10" s="189"/>
      <c r="M10" s="189"/>
      <c r="N10" s="190" t="e">
        <f t="shared" si="3"/>
        <v>#DIV/0!</v>
      </c>
      <c r="O10" s="30" t="e">
        <f t="shared" si="0"/>
        <v>#DIV/0!</v>
      </c>
    </row>
    <row r="11" spans="1:15" ht="15.75" customHeight="1">
      <c r="A11" s="29" t="s">
        <v>22</v>
      </c>
      <c r="B11" s="187"/>
      <c r="C11" s="188"/>
      <c r="D11" s="189"/>
      <c r="E11" s="189"/>
      <c r="F11" s="190" t="e">
        <f t="shared" si="1"/>
        <v>#DIV/0!</v>
      </c>
      <c r="G11" s="191"/>
      <c r="H11" s="189"/>
      <c r="I11" s="189"/>
      <c r="J11" s="190" t="e">
        <f t="shared" si="2"/>
        <v>#DIV/0!</v>
      </c>
      <c r="K11" s="192"/>
      <c r="L11" s="189"/>
      <c r="M11" s="189"/>
      <c r="N11" s="190" t="e">
        <f t="shared" si="3"/>
        <v>#DIV/0!</v>
      </c>
      <c r="O11" s="30" t="e">
        <f t="shared" si="0"/>
        <v>#DIV/0!</v>
      </c>
    </row>
    <row r="12" spans="1:15" ht="15.75" customHeight="1">
      <c r="A12" s="29" t="s">
        <v>23</v>
      </c>
      <c r="B12" s="187">
        <v>275000</v>
      </c>
      <c r="C12" s="188">
        <v>275000</v>
      </c>
      <c r="D12" s="189">
        <v>11964.34</v>
      </c>
      <c r="E12" s="189"/>
      <c r="F12" s="190">
        <f t="shared" si="1"/>
        <v>4.4</v>
      </c>
      <c r="G12" s="191">
        <v>275000</v>
      </c>
      <c r="H12" s="189">
        <v>12662.31</v>
      </c>
      <c r="I12" s="189"/>
      <c r="J12" s="190">
        <f t="shared" si="2"/>
        <v>4.6</v>
      </c>
      <c r="K12" s="192">
        <v>210000</v>
      </c>
      <c r="L12" s="189">
        <v>13360.28</v>
      </c>
      <c r="M12" s="189"/>
      <c r="N12" s="190">
        <f t="shared" si="3"/>
        <v>6.4</v>
      </c>
      <c r="O12" s="30">
        <f t="shared" si="0"/>
        <v>4.9</v>
      </c>
    </row>
    <row r="13" spans="1:15" ht="15.75" customHeight="1">
      <c r="A13" s="29" t="s">
        <v>24</v>
      </c>
      <c r="B13" s="187"/>
      <c r="C13" s="188"/>
      <c r="D13" s="189">
        <v>388</v>
      </c>
      <c r="E13" s="189"/>
      <c r="F13" s="190" t="e">
        <f t="shared" si="1"/>
        <v>#DIV/0!</v>
      </c>
      <c r="G13" s="191"/>
      <c r="H13" s="189">
        <v>388</v>
      </c>
      <c r="I13" s="189"/>
      <c r="J13" s="190" t="e">
        <f t="shared" si="2"/>
        <v>#DIV/0!</v>
      </c>
      <c r="K13" s="192">
        <v>400</v>
      </c>
      <c r="L13" s="189">
        <v>388</v>
      </c>
      <c r="M13" s="189"/>
      <c r="N13" s="190">
        <f t="shared" si="3"/>
        <v>97</v>
      </c>
      <c r="O13" s="30" t="e">
        <f t="shared" si="0"/>
        <v>#DIV/0!</v>
      </c>
    </row>
    <row r="14" spans="1:15" ht="15.75" customHeight="1">
      <c r="A14" s="29" t="s">
        <v>25</v>
      </c>
      <c r="B14" s="187"/>
      <c r="C14" s="188"/>
      <c r="D14" s="189"/>
      <c r="E14" s="189"/>
      <c r="F14" s="190" t="e">
        <f t="shared" si="1"/>
        <v>#DIV/0!</v>
      </c>
      <c r="G14" s="191"/>
      <c r="H14" s="189"/>
      <c r="I14" s="189"/>
      <c r="J14" s="190" t="e">
        <f t="shared" si="2"/>
        <v>#DIV/0!</v>
      </c>
      <c r="K14" s="192"/>
      <c r="L14" s="189"/>
      <c r="M14" s="189"/>
      <c r="N14" s="190" t="e">
        <f t="shared" si="3"/>
        <v>#DIV/0!</v>
      </c>
      <c r="O14" s="30" t="e">
        <f t="shared" si="0"/>
        <v>#DIV/0!</v>
      </c>
    </row>
    <row r="15" spans="1:15" ht="15.75" customHeight="1">
      <c r="A15" s="29" t="s">
        <v>26</v>
      </c>
      <c r="B15" s="187">
        <v>120000</v>
      </c>
      <c r="C15" s="188">
        <v>120000</v>
      </c>
      <c r="D15" s="189">
        <v>53863.49</v>
      </c>
      <c r="E15" s="189"/>
      <c r="F15" s="190">
        <f t="shared" si="1"/>
        <v>44.9</v>
      </c>
      <c r="G15" s="191">
        <v>120000</v>
      </c>
      <c r="H15" s="189">
        <v>77795.25</v>
      </c>
      <c r="I15" s="189"/>
      <c r="J15" s="190">
        <f t="shared" si="2"/>
        <v>64.8</v>
      </c>
      <c r="K15" s="192">
        <v>111000</v>
      </c>
      <c r="L15" s="189">
        <v>111022.26</v>
      </c>
      <c r="M15" s="189"/>
      <c r="N15" s="190">
        <f t="shared" si="3"/>
        <v>100</v>
      </c>
      <c r="O15" s="30">
        <f t="shared" si="0"/>
        <v>92.5</v>
      </c>
    </row>
    <row r="16" spans="1:15" ht="15.75" customHeight="1">
      <c r="A16" s="29" t="s">
        <v>27</v>
      </c>
      <c r="B16" s="187">
        <v>3190645</v>
      </c>
      <c r="C16" s="188">
        <v>3190645</v>
      </c>
      <c r="D16" s="189">
        <v>1542677</v>
      </c>
      <c r="E16" s="189"/>
      <c r="F16" s="190">
        <f t="shared" si="1"/>
        <v>48.4</v>
      </c>
      <c r="G16" s="191">
        <v>3190645</v>
      </c>
      <c r="H16" s="189">
        <v>2299343</v>
      </c>
      <c r="I16" s="189"/>
      <c r="J16" s="190">
        <f t="shared" si="2"/>
        <v>72.1</v>
      </c>
      <c r="K16" s="192">
        <v>3155000</v>
      </c>
      <c r="L16" s="189">
        <v>3154610</v>
      </c>
      <c r="M16" s="189"/>
      <c r="N16" s="190">
        <f t="shared" si="3"/>
        <v>100</v>
      </c>
      <c r="O16" s="30">
        <f t="shared" si="0"/>
        <v>98.9</v>
      </c>
    </row>
    <row r="17" spans="1:15" ht="15.75" customHeight="1">
      <c r="A17" s="29" t="s">
        <v>28</v>
      </c>
      <c r="B17" s="187"/>
      <c r="C17" s="188"/>
      <c r="D17" s="189"/>
      <c r="E17" s="189"/>
      <c r="F17" s="190" t="e">
        <f t="shared" si="1"/>
        <v>#DIV/0!</v>
      </c>
      <c r="G17" s="191"/>
      <c r="H17" s="189"/>
      <c r="I17" s="189"/>
      <c r="J17" s="190" t="e">
        <f t="shared" si="2"/>
        <v>#DIV/0!</v>
      </c>
      <c r="K17" s="192"/>
      <c r="L17" s="189"/>
      <c r="M17" s="189"/>
      <c r="N17" s="190" t="e">
        <f t="shared" si="3"/>
        <v>#DIV/0!</v>
      </c>
      <c r="O17" s="30" t="e">
        <f t="shared" si="0"/>
        <v>#DIV/0!</v>
      </c>
    </row>
    <row r="18" spans="1:15" ht="15.75" customHeight="1">
      <c r="A18" s="29" t="s">
        <v>29</v>
      </c>
      <c r="B18" s="187"/>
      <c r="C18" s="188"/>
      <c r="D18" s="189"/>
      <c r="E18" s="189"/>
      <c r="F18" s="190" t="e">
        <f t="shared" si="1"/>
        <v>#DIV/0!</v>
      </c>
      <c r="G18" s="191"/>
      <c r="H18" s="189"/>
      <c r="I18" s="189"/>
      <c r="J18" s="190" t="e">
        <f t="shared" si="2"/>
        <v>#DIV/0!</v>
      </c>
      <c r="K18" s="192"/>
      <c r="L18" s="189"/>
      <c r="M18" s="189"/>
      <c r="N18" s="190" t="e">
        <f t="shared" si="3"/>
        <v>#DIV/0!</v>
      </c>
      <c r="O18" s="30" t="e">
        <f t="shared" si="0"/>
        <v>#DIV/0!</v>
      </c>
    </row>
    <row r="19" spans="1:15" ht="15.75" customHeight="1">
      <c r="A19" s="29" t="s">
        <v>30</v>
      </c>
      <c r="B19" s="187"/>
      <c r="C19" s="188"/>
      <c r="D19" s="189"/>
      <c r="E19" s="189"/>
      <c r="F19" s="190" t="e">
        <f t="shared" si="1"/>
        <v>#DIV/0!</v>
      </c>
      <c r="G19" s="191"/>
      <c r="H19" s="189"/>
      <c r="I19" s="189"/>
      <c r="J19" s="190" t="e">
        <f t="shared" si="2"/>
        <v>#DIV/0!</v>
      </c>
      <c r="K19" s="192"/>
      <c r="L19" s="189"/>
      <c r="M19" s="189"/>
      <c r="N19" s="190" t="e">
        <f t="shared" si="3"/>
        <v>#DIV/0!</v>
      </c>
      <c r="O19" s="30" t="e">
        <f t="shared" si="0"/>
        <v>#DIV/0!</v>
      </c>
    </row>
    <row r="20" spans="1:15" ht="15.75" customHeight="1">
      <c r="A20" s="29" t="s">
        <v>31</v>
      </c>
      <c r="B20" s="187"/>
      <c r="C20" s="188"/>
      <c r="D20" s="189"/>
      <c r="E20" s="189"/>
      <c r="F20" s="190" t="e">
        <f t="shared" si="1"/>
        <v>#DIV/0!</v>
      </c>
      <c r="G20" s="191"/>
      <c r="H20" s="189"/>
      <c r="I20" s="189"/>
      <c r="J20" s="190" t="e">
        <f t="shared" si="2"/>
        <v>#DIV/0!</v>
      </c>
      <c r="K20" s="192"/>
      <c r="L20" s="189"/>
      <c r="M20" s="189"/>
      <c r="N20" s="190" t="e">
        <f t="shared" si="3"/>
        <v>#DIV/0!</v>
      </c>
      <c r="O20" s="30" t="e">
        <f t="shared" si="0"/>
        <v>#DIV/0!</v>
      </c>
    </row>
    <row r="21" spans="1:15" ht="15.75" customHeight="1">
      <c r="A21" s="29" t="s">
        <v>33</v>
      </c>
      <c r="B21" s="187"/>
      <c r="C21" s="188"/>
      <c r="D21" s="189"/>
      <c r="E21" s="189"/>
      <c r="F21" s="190" t="e">
        <f t="shared" si="1"/>
        <v>#DIV/0!</v>
      </c>
      <c r="G21" s="191"/>
      <c r="H21" s="189"/>
      <c r="I21" s="189"/>
      <c r="J21" s="190" t="e">
        <f t="shared" si="2"/>
        <v>#DIV/0!</v>
      </c>
      <c r="K21" s="192"/>
      <c r="L21" s="189"/>
      <c r="M21" s="189"/>
      <c r="N21" s="190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187">
        <v>20000</v>
      </c>
      <c r="C23" s="188">
        <v>20000</v>
      </c>
      <c r="D23" s="189">
        <v>9238.6</v>
      </c>
      <c r="E23" s="189"/>
      <c r="F23" s="190">
        <f t="shared" si="1"/>
        <v>46.2</v>
      </c>
      <c r="G23" s="191">
        <v>20000</v>
      </c>
      <c r="H23" s="189">
        <v>11576.1</v>
      </c>
      <c r="I23" s="189"/>
      <c r="J23" s="190">
        <f t="shared" si="2"/>
        <v>57.9</v>
      </c>
      <c r="K23" s="192">
        <v>15000</v>
      </c>
      <c r="L23" s="189">
        <v>14877.1</v>
      </c>
      <c r="M23" s="189"/>
      <c r="N23" s="190">
        <f t="shared" si="3"/>
        <v>99.2</v>
      </c>
      <c r="O23" s="30">
        <f t="shared" si="0"/>
        <v>74.4</v>
      </c>
    </row>
    <row r="24" spans="1:15" ht="15.75" customHeight="1">
      <c r="A24" s="29" t="s">
        <v>35</v>
      </c>
      <c r="B24" s="187">
        <v>3257</v>
      </c>
      <c r="C24" s="188">
        <v>3257</v>
      </c>
      <c r="D24" s="189">
        <v>3257</v>
      </c>
      <c r="E24" s="189"/>
      <c r="F24" s="190">
        <f t="shared" si="1"/>
        <v>100</v>
      </c>
      <c r="G24" s="191">
        <v>3257</v>
      </c>
      <c r="H24" s="189">
        <v>3257</v>
      </c>
      <c r="I24" s="189"/>
      <c r="J24" s="190">
        <f t="shared" si="2"/>
        <v>100</v>
      </c>
      <c r="K24" s="192">
        <v>10647</v>
      </c>
      <c r="L24" s="189">
        <v>10647</v>
      </c>
      <c r="M24" s="189"/>
      <c r="N24" s="190">
        <f t="shared" si="3"/>
        <v>100</v>
      </c>
      <c r="O24" s="30">
        <f t="shared" si="0"/>
        <v>326.9</v>
      </c>
    </row>
    <row r="25" spans="1:15" ht="15.75" customHeight="1">
      <c r="A25" s="29" t="s">
        <v>36</v>
      </c>
      <c r="B25" s="187"/>
      <c r="C25" s="188"/>
      <c r="D25" s="189"/>
      <c r="E25" s="189"/>
      <c r="F25" s="190" t="e">
        <f t="shared" si="1"/>
        <v>#DIV/0!</v>
      </c>
      <c r="G25" s="191"/>
      <c r="H25" s="189"/>
      <c r="I25" s="189"/>
      <c r="J25" s="190" t="e">
        <f t="shared" si="2"/>
        <v>#DIV/0!</v>
      </c>
      <c r="K25" s="192"/>
      <c r="L25" s="189"/>
      <c r="M25" s="189"/>
      <c r="N25" s="190" t="e">
        <f t="shared" si="3"/>
        <v>#DIV/0!</v>
      </c>
      <c r="O25" s="30" t="e">
        <f t="shared" si="0"/>
        <v>#DIV/0!</v>
      </c>
    </row>
    <row r="26" spans="1:15" ht="15.75" customHeight="1">
      <c r="A26" s="29" t="s">
        <v>37</v>
      </c>
      <c r="B26" s="187"/>
      <c r="C26" s="188"/>
      <c r="D26" s="189"/>
      <c r="E26" s="189"/>
      <c r="F26" s="190" t="e">
        <f t="shared" si="1"/>
        <v>#DIV/0!</v>
      </c>
      <c r="G26" s="191"/>
      <c r="H26" s="189"/>
      <c r="I26" s="189"/>
      <c r="J26" s="190" t="e">
        <f t="shared" si="2"/>
        <v>#DIV/0!</v>
      </c>
      <c r="K26" s="192"/>
      <c r="L26" s="189"/>
      <c r="M26" s="189"/>
      <c r="N26" s="190" t="e">
        <f t="shared" si="3"/>
        <v>#DIV/0!</v>
      </c>
      <c r="O26" s="30" t="e">
        <f t="shared" si="0"/>
        <v>#DIV/0!</v>
      </c>
    </row>
    <row r="27" spans="1:15" ht="15.75" customHeight="1">
      <c r="A27" s="29" t="s">
        <v>38</v>
      </c>
      <c r="B27" s="187"/>
      <c r="C27" s="188"/>
      <c r="D27" s="189"/>
      <c r="E27" s="189"/>
      <c r="F27" s="190" t="e">
        <f t="shared" si="1"/>
        <v>#DIV/0!</v>
      </c>
      <c r="G27" s="191"/>
      <c r="H27" s="189"/>
      <c r="I27" s="189"/>
      <c r="J27" s="190" t="e">
        <f t="shared" si="2"/>
        <v>#DIV/0!</v>
      </c>
      <c r="K27" s="192"/>
      <c r="L27" s="189"/>
      <c r="M27" s="189"/>
      <c r="N27" s="190" t="e">
        <f t="shared" si="3"/>
        <v>#DIV/0!</v>
      </c>
      <c r="O27" s="30" t="e">
        <f t="shared" si="0"/>
        <v>#DIV/0!</v>
      </c>
    </row>
    <row r="28" spans="1:15" ht="15.75" customHeight="1">
      <c r="A28" s="29" t="s">
        <v>39</v>
      </c>
      <c r="B28" s="187"/>
      <c r="C28" s="188"/>
      <c r="D28" s="189"/>
      <c r="E28" s="189"/>
      <c r="F28" s="190" t="e">
        <f t="shared" si="1"/>
        <v>#DIV/0!</v>
      </c>
      <c r="G28" s="191"/>
      <c r="H28" s="189"/>
      <c r="I28" s="189"/>
      <c r="J28" s="190" t="e">
        <f t="shared" si="2"/>
        <v>#DIV/0!</v>
      </c>
      <c r="K28" s="192"/>
      <c r="L28" s="189"/>
      <c r="M28" s="189"/>
      <c r="N28" s="190" t="e">
        <f t="shared" si="3"/>
        <v>#DIV/0!</v>
      </c>
      <c r="O28" s="30" t="e">
        <f t="shared" si="0"/>
        <v>#DIV/0!</v>
      </c>
    </row>
    <row r="29" spans="1:15" ht="15.75" customHeight="1">
      <c r="A29" s="29" t="s">
        <v>40</v>
      </c>
      <c r="B29" s="187"/>
      <c r="C29" s="188"/>
      <c r="D29" s="189"/>
      <c r="E29" s="189"/>
      <c r="F29" s="190" t="e">
        <f t="shared" si="1"/>
        <v>#DIV/0!</v>
      </c>
      <c r="G29" s="191"/>
      <c r="H29" s="189"/>
      <c r="I29" s="189"/>
      <c r="J29" s="190" t="e">
        <f t="shared" si="2"/>
        <v>#DIV/0!</v>
      </c>
      <c r="K29" s="192"/>
      <c r="L29" s="189">
        <v>2908</v>
      </c>
      <c r="M29" s="189"/>
      <c r="N29" s="190" t="e">
        <f t="shared" si="3"/>
        <v>#DIV/0!</v>
      </c>
      <c r="O29" s="30" t="e">
        <f t="shared" si="0"/>
        <v>#DIV/0!</v>
      </c>
    </row>
    <row r="30" spans="1:15" ht="15.75" customHeight="1">
      <c r="A30" s="29" t="s">
        <v>41</v>
      </c>
      <c r="B30" s="193"/>
      <c r="C30" s="194"/>
      <c r="D30" s="195"/>
      <c r="E30" s="195"/>
      <c r="F30" s="196" t="e">
        <f>ROUND((D30+E30)/(C30/100),1)</f>
        <v>#DIV/0!</v>
      </c>
      <c r="G30" s="197"/>
      <c r="H30" s="195"/>
      <c r="I30" s="195"/>
      <c r="J30" s="196" t="e">
        <f>ROUND((H30+I30)/(G30/100),1)</f>
        <v>#DIV/0!</v>
      </c>
      <c r="K30" s="198"/>
      <c r="L30" s="195"/>
      <c r="M30" s="195"/>
      <c r="N30" s="196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199"/>
      <c r="C32" s="200"/>
      <c r="D32" s="201"/>
      <c r="E32" s="201"/>
      <c r="F32" s="196" t="e">
        <f>ROUND((D32+E32)/(C32/100),1)</f>
        <v>#DIV/0!</v>
      </c>
      <c r="G32" s="201"/>
      <c r="H32" s="201"/>
      <c r="I32" s="201"/>
      <c r="J32" s="196" t="e">
        <f>ROUND((H32+I32)/(G32/100),1)</f>
        <v>#DIV/0!</v>
      </c>
      <c r="K32" s="201"/>
      <c r="L32" s="201"/>
      <c r="M32" s="201"/>
      <c r="N32" s="196" t="e">
        <f>ROUND((L32+M32)/(K32/100),1)</f>
        <v>#DIV/0!</v>
      </c>
      <c r="O32" s="36" t="e">
        <f t="shared" si="0"/>
        <v>#DIV/0!</v>
      </c>
    </row>
    <row r="33" spans="1:15" ht="15.75" customHeight="1" thickBot="1">
      <c r="A33" s="47" t="s">
        <v>43</v>
      </c>
      <c r="B33" s="202">
        <f>SUM(B5:B32)</f>
        <v>4498679</v>
      </c>
      <c r="C33" s="203">
        <f>SUM(C5:C32)</f>
        <v>4498679</v>
      </c>
      <c r="D33" s="204">
        <f>SUM(D5:D32)</f>
        <v>2080905.8900000001</v>
      </c>
      <c r="E33" s="205">
        <f>SUM(E5:E32)</f>
        <v>0</v>
      </c>
      <c r="F33" s="206">
        <f t="shared" si="1"/>
        <v>46.3</v>
      </c>
      <c r="G33" s="202">
        <f>SUM(G5:G32)</f>
        <v>4498679</v>
      </c>
      <c r="H33" s="204">
        <f>SUM(H5:H32)</f>
        <v>2924454.89</v>
      </c>
      <c r="I33" s="204">
        <f>SUM(I5:I32)</f>
        <v>0</v>
      </c>
      <c r="J33" s="206">
        <f t="shared" si="2"/>
        <v>65</v>
      </c>
      <c r="K33" s="202">
        <f>SUM(K5:K32)</f>
        <v>4467020</v>
      </c>
      <c r="L33" s="204">
        <f>SUM(L5:L32)</f>
        <v>4245161.659999999</v>
      </c>
      <c r="M33" s="205">
        <f>SUM(M5:M32)</f>
        <v>0</v>
      </c>
      <c r="N33" s="206">
        <f t="shared" si="3"/>
        <v>95</v>
      </c>
      <c r="O33" s="108">
        <f t="shared" si="0"/>
        <v>94.4</v>
      </c>
    </row>
    <row r="36" spans="1:2" ht="15.75" thickBot="1">
      <c r="A36" s="54" t="s">
        <v>44</v>
      </c>
      <c r="B36" s="207"/>
    </row>
    <row r="37" spans="1:4" ht="15.75" thickBot="1">
      <c r="A37" s="56"/>
      <c r="B37" s="135" t="s">
        <v>10</v>
      </c>
      <c r="C37" s="136" t="s">
        <v>14</v>
      </c>
      <c r="D37" s="137" t="s">
        <v>15</v>
      </c>
    </row>
    <row r="38" spans="1:4" ht="15">
      <c r="A38" s="60" t="s">
        <v>45</v>
      </c>
      <c r="B38" s="161">
        <v>1970.24</v>
      </c>
      <c r="C38" s="162">
        <v>1970.24</v>
      </c>
      <c r="D38" s="163">
        <v>61756.24</v>
      </c>
    </row>
    <row r="39" spans="1:4" ht="15">
      <c r="A39" s="60" t="s">
        <v>46</v>
      </c>
      <c r="B39" s="164">
        <v>21203.97</v>
      </c>
      <c r="C39" s="165">
        <v>21203.97</v>
      </c>
      <c r="D39" s="166">
        <v>21203.97</v>
      </c>
    </row>
    <row r="40" spans="1:4" ht="15">
      <c r="A40" s="60" t="s">
        <v>47</v>
      </c>
      <c r="B40" s="164">
        <v>22352.6</v>
      </c>
      <c r="C40" s="165">
        <v>30720.6</v>
      </c>
      <c r="D40" s="166">
        <v>35969.6</v>
      </c>
    </row>
    <row r="41" spans="1:4" ht="15">
      <c r="A41" s="60" t="s">
        <v>48</v>
      </c>
      <c r="B41" s="164">
        <v>68487.43</v>
      </c>
      <c r="C41" s="165">
        <v>68487.43</v>
      </c>
      <c r="D41" s="166">
        <v>68487.43</v>
      </c>
    </row>
    <row r="42" spans="1:4" ht="15">
      <c r="A42" s="60" t="s">
        <v>49</v>
      </c>
      <c r="B42" s="164">
        <v>0</v>
      </c>
      <c r="C42" s="165">
        <v>0</v>
      </c>
      <c r="D42" s="166">
        <v>0</v>
      </c>
    </row>
    <row r="43" spans="1:4" ht="15.75" thickBot="1">
      <c r="A43" s="65" t="s">
        <v>50</v>
      </c>
      <c r="B43" s="167">
        <v>38045</v>
      </c>
      <c r="C43" s="168">
        <v>38045</v>
      </c>
      <c r="D43" s="169">
        <v>18259</v>
      </c>
    </row>
    <row r="47" spans="1:14" ht="16.5" thickBot="1">
      <c r="A47" s="3" t="s">
        <v>51</v>
      </c>
      <c r="B47" s="117" t="s">
        <v>1</v>
      </c>
      <c r="C47" s="117"/>
      <c r="E47"/>
      <c r="F47" s="3"/>
      <c r="G47" s="117"/>
      <c r="I47"/>
      <c r="J47" s="3"/>
      <c r="K47" s="117"/>
      <c r="M47"/>
      <c r="N47" s="3"/>
    </row>
    <row r="48" spans="1:15" ht="15">
      <c r="A48" s="5" t="s">
        <v>2</v>
      </c>
      <c r="B48" s="118" t="s">
        <v>3</v>
      </c>
      <c r="C48" s="121" t="s">
        <v>4</v>
      </c>
      <c r="D48" s="138" t="s">
        <v>5</v>
      </c>
      <c r="E48" s="72"/>
      <c r="F48" s="73" t="s">
        <v>6</v>
      </c>
      <c r="G48" s="119" t="s">
        <v>4</v>
      </c>
      <c r="H48" s="120" t="s">
        <v>7</v>
      </c>
      <c r="I48" s="76"/>
      <c r="J48" s="73" t="s">
        <v>6</v>
      </c>
      <c r="K48" s="139" t="s">
        <v>4</v>
      </c>
      <c r="L48" s="120" t="s">
        <v>8</v>
      </c>
      <c r="M48" s="76"/>
      <c r="N48" s="73" t="s">
        <v>6</v>
      </c>
      <c r="O48" s="412" t="s">
        <v>95</v>
      </c>
    </row>
    <row r="49" spans="1:15" ht="15.75" thickBot="1">
      <c r="A49" s="14"/>
      <c r="B49" s="123" t="s">
        <v>9</v>
      </c>
      <c r="C49" s="126" t="s">
        <v>10</v>
      </c>
      <c r="D49" s="140" t="s">
        <v>11</v>
      </c>
      <c r="E49" s="19" t="s">
        <v>12</v>
      </c>
      <c r="F49" s="81" t="s">
        <v>13</v>
      </c>
      <c r="G49" s="124" t="s">
        <v>14</v>
      </c>
      <c r="H49" s="125" t="s">
        <v>11</v>
      </c>
      <c r="I49" s="83" t="s">
        <v>12</v>
      </c>
      <c r="J49" s="81" t="s">
        <v>13</v>
      </c>
      <c r="K49" s="141" t="s">
        <v>15</v>
      </c>
      <c r="L49" s="125" t="s">
        <v>11</v>
      </c>
      <c r="M49" s="83" t="s">
        <v>12</v>
      </c>
      <c r="N49" s="81" t="s">
        <v>13</v>
      </c>
      <c r="O49" s="413" t="s">
        <v>96</v>
      </c>
    </row>
    <row r="50" spans="1:15" ht="15">
      <c r="A50" s="85" t="s">
        <v>52</v>
      </c>
      <c r="B50" s="23"/>
      <c r="C50" s="24"/>
      <c r="D50" s="86"/>
      <c r="E50" s="142"/>
      <c r="F50" s="23" t="e">
        <f>ROUND((D50+E50)/(C50/100),1)</f>
        <v>#DIV/0!</v>
      </c>
      <c r="G50" s="24"/>
      <c r="H50" s="86"/>
      <c r="I50" s="142"/>
      <c r="J50" s="23" t="e">
        <f>ROUND((H50+I50)/(G50/100),1)</f>
        <v>#DIV/0!</v>
      </c>
      <c r="K50" s="143"/>
      <c r="L50" s="86"/>
      <c r="M50" s="142"/>
      <c r="N50" s="23" t="e">
        <f>ROUND((L50+M50)/(K50/100),1)</f>
        <v>#DIV/0!</v>
      </c>
      <c r="O50" s="23" t="e">
        <f aca="true" t="shared" si="4" ref="O50:O81">ROUND((L50+M50)/(B50/100),1)</f>
        <v>#DIV/0!</v>
      </c>
    </row>
    <row r="51" spans="1:15" ht="15">
      <c r="A51" s="90" t="s">
        <v>53</v>
      </c>
      <c r="B51" s="30">
        <v>450000</v>
      </c>
      <c r="C51" s="31">
        <v>450000</v>
      </c>
      <c r="D51" s="91">
        <v>271884</v>
      </c>
      <c r="E51" s="144"/>
      <c r="F51" s="30">
        <f aca="true" t="shared" si="5" ref="F51:F81">ROUND((D51+E51)/(C51/100),1)</f>
        <v>60.4</v>
      </c>
      <c r="G51" s="31">
        <v>450000</v>
      </c>
      <c r="H51" s="91">
        <v>323800</v>
      </c>
      <c r="I51" s="144"/>
      <c r="J51" s="30">
        <f aca="true" t="shared" si="6" ref="J51:J81">ROUND((H51+I51)/(G51/100),1)</f>
        <v>72</v>
      </c>
      <c r="K51" s="145">
        <v>459000</v>
      </c>
      <c r="L51" s="91">
        <v>459737</v>
      </c>
      <c r="M51" s="144"/>
      <c r="N51" s="30">
        <f aca="true" t="shared" si="7" ref="N51:N81">ROUND((L51+M51)/(K51/100),1)</f>
        <v>100.2</v>
      </c>
      <c r="O51" s="23">
        <f t="shared" si="4"/>
        <v>102.2</v>
      </c>
    </row>
    <row r="52" spans="1:15" ht="15">
      <c r="A52" s="90" t="s">
        <v>54</v>
      </c>
      <c r="B52" s="30"/>
      <c r="C52" s="31"/>
      <c r="D52" s="91"/>
      <c r="E52" s="144"/>
      <c r="F52" s="30" t="e">
        <f t="shared" si="5"/>
        <v>#DIV/0!</v>
      </c>
      <c r="G52" s="31"/>
      <c r="H52" s="91"/>
      <c r="I52" s="144"/>
      <c r="J52" s="30" t="e">
        <f t="shared" si="6"/>
        <v>#DIV/0!</v>
      </c>
      <c r="K52" s="145"/>
      <c r="L52" s="91"/>
      <c r="M52" s="144"/>
      <c r="N52" s="30" t="e">
        <f t="shared" si="7"/>
        <v>#DIV/0!</v>
      </c>
      <c r="O52" s="23" t="e">
        <f t="shared" si="4"/>
        <v>#DIV/0!</v>
      </c>
    </row>
    <row r="53" spans="1:15" ht="15">
      <c r="A53" s="90" t="s">
        <v>55</v>
      </c>
      <c r="B53" s="30"/>
      <c r="C53" s="31"/>
      <c r="D53" s="91"/>
      <c r="E53" s="144"/>
      <c r="F53" s="30" t="e">
        <f t="shared" si="5"/>
        <v>#DIV/0!</v>
      </c>
      <c r="G53" s="31"/>
      <c r="H53" s="91"/>
      <c r="I53" s="144"/>
      <c r="J53" s="30" t="e">
        <f t="shared" si="6"/>
        <v>#DIV/0!</v>
      </c>
      <c r="K53" s="145"/>
      <c r="L53" s="91"/>
      <c r="M53" s="144"/>
      <c r="N53" s="30" t="e">
        <f t="shared" si="7"/>
        <v>#DIV/0!</v>
      </c>
      <c r="O53" s="23" t="e">
        <f t="shared" si="4"/>
        <v>#DIV/0!</v>
      </c>
    </row>
    <row r="54" spans="1:15" ht="15">
      <c r="A54" s="90" t="s">
        <v>56</v>
      </c>
      <c r="B54" s="30"/>
      <c r="C54" s="31"/>
      <c r="D54" s="91"/>
      <c r="E54" s="144"/>
      <c r="F54" s="30" t="e">
        <f t="shared" si="5"/>
        <v>#DIV/0!</v>
      </c>
      <c r="G54" s="31"/>
      <c r="H54" s="91"/>
      <c r="I54" s="144"/>
      <c r="J54" s="30" t="e">
        <f t="shared" si="6"/>
        <v>#DIV/0!</v>
      </c>
      <c r="K54" s="145"/>
      <c r="L54" s="91"/>
      <c r="M54" s="144"/>
      <c r="N54" s="30" t="e">
        <f t="shared" si="7"/>
        <v>#DIV/0!</v>
      </c>
      <c r="O54" s="23" t="e">
        <f t="shared" si="4"/>
        <v>#DIV/0!</v>
      </c>
    </row>
    <row r="55" spans="1:15" ht="15">
      <c r="A55" s="90" t="s">
        <v>57</v>
      </c>
      <c r="B55" s="30"/>
      <c r="C55" s="31"/>
      <c r="D55" s="91"/>
      <c r="E55" s="144"/>
      <c r="F55" s="30" t="e">
        <f t="shared" si="5"/>
        <v>#DIV/0!</v>
      </c>
      <c r="G55" s="31"/>
      <c r="H55" s="91"/>
      <c r="I55" s="144"/>
      <c r="J55" s="30" t="e">
        <f t="shared" si="6"/>
        <v>#DIV/0!</v>
      </c>
      <c r="K55" s="145"/>
      <c r="L55" s="91"/>
      <c r="M55" s="144"/>
      <c r="N55" s="30" t="e">
        <f t="shared" si="7"/>
        <v>#DIV/0!</v>
      </c>
      <c r="O55" s="23" t="e">
        <f t="shared" si="4"/>
        <v>#DIV/0!</v>
      </c>
    </row>
    <row r="56" spans="1:15" ht="15">
      <c r="A56" s="90" t="s">
        <v>58</v>
      </c>
      <c r="B56" s="30"/>
      <c r="C56" s="31"/>
      <c r="D56" s="91"/>
      <c r="E56" s="144"/>
      <c r="F56" s="30" t="e">
        <f t="shared" si="5"/>
        <v>#DIV/0!</v>
      </c>
      <c r="G56" s="31"/>
      <c r="H56" s="91"/>
      <c r="I56" s="144"/>
      <c r="J56" s="30" t="e">
        <f t="shared" si="6"/>
        <v>#DIV/0!</v>
      </c>
      <c r="K56" s="145"/>
      <c r="L56" s="91"/>
      <c r="M56" s="144"/>
      <c r="N56" s="30" t="e">
        <f t="shared" si="7"/>
        <v>#DIV/0!</v>
      </c>
      <c r="O56" s="23" t="e">
        <f t="shared" si="4"/>
        <v>#DIV/0!</v>
      </c>
    </row>
    <row r="57" spans="1:15" ht="15">
      <c r="A57" s="90" t="s">
        <v>59</v>
      </c>
      <c r="B57" s="30"/>
      <c r="C57" s="31"/>
      <c r="D57" s="91"/>
      <c r="E57" s="144"/>
      <c r="F57" s="30" t="e">
        <f t="shared" si="5"/>
        <v>#DIV/0!</v>
      </c>
      <c r="G57" s="31"/>
      <c r="H57" s="91"/>
      <c r="I57" s="144"/>
      <c r="J57" s="30" t="e">
        <f t="shared" si="6"/>
        <v>#DIV/0!</v>
      </c>
      <c r="K57" s="145"/>
      <c r="L57" s="91"/>
      <c r="M57" s="144"/>
      <c r="N57" s="30" t="e">
        <f t="shared" si="7"/>
        <v>#DIV/0!</v>
      </c>
      <c r="O57" s="23" t="e">
        <f t="shared" si="4"/>
        <v>#DIV/0!</v>
      </c>
    </row>
    <row r="58" spans="1:15" ht="15">
      <c r="A58" s="90" t="s">
        <v>60</v>
      </c>
      <c r="B58" s="30"/>
      <c r="C58" s="31"/>
      <c r="D58" s="91"/>
      <c r="E58" s="144"/>
      <c r="F58" s="30" t="e">
        <f t="shared" si="5"/>
        <v>#DIV/0!</v>
      </c>
      <c r="G58" s="31"/>
      <c r="H58" s="91"/>
      <c r="I58" s="144"/>
      <c r="J58" s="30" t="e">
        <f t="shared" si="6"/>
        <v>#DIV/0!</v>
      </c>
      <c r="K58" s="145"/>
      <c r="L58" s="91"/>
      <c r="M58" s="144"/>
      <c r="N58" s="30" t="e">
        <f t="shared" si="7"/>
        <v>#DIV/0!</v>
      </c>
      <c r="O58" s="23" t="e">
        <f t="shared" si="4"/>
        <v>#DIV/0!</v>
      </c>
    </row>
    <row r="59" spans="1:15" ht="15">
      <c r="A59" s="90" t="s">
        <v>61</v>
      </c>
      <c r="B59" s="30"/>
      <c r="C59" s="31"/>
      <c r="D59" s="91"/>
      <c r="E59" s="144"/>
      <c r="F59" s="30" t="e">
        <f t="shared" si="5"/>
        <v>#DIV/0!</v>
      </c>
      <c r="G59" s="31"/>
      <c r="H59" s="91"/>
      <c r="I59" s="144"/>
      <c r="J59" s="30" t="e">
        <f t="shared" si="6"/>
        <v>#DIV/0!</v>
      </c>
      <c r="K59" s="145"/>
      <c r="L59" s="91"/>
      <c r="M59" s="144"/>
      <c r="N59" s="30" t="e">
        <f t="shared" si="7"/>
        <v>#DIV/0!</v>
      </c>
      <c r="O59" s="23" t="e">
        <f t="shared" si="4"/>
        <v>#DIV/0!</v>
      </c>
    </row>
    <row r="60" spans="1:15" ht="15">
      <c r="A60" s="90" t="s">
        <v>62</v>
      </c>
      <c r="B60" s="30"/>
      <c r="C60" s="31"/>
      <c r="D60" s="91"/>
      <c r="E60" s="144"/>
      <c r="F60" s="30" t="e">
        <f t="shared" si="5"/>
        <v>#DIV/0!</v>
      </c>
      <c r="G60" s="31"/>
      <c r="H60" s="91"/>
      <c r="I60" s="144"/>
      <c r="J60" s="30" t="e">
        <f t="shared" si="6"/>
        <v>#DIV/0!</v>
      </c>
      <c r="K60" s="145"/>
      <c r="L60" s="91"/>
      <c r="M60" s="144"/>
      <c r="N60" s="30" t="e">
        <f t="shared" si="7"/>
        <v>#DIV/0!</v>
      </c>
      <c r="O60" s="23" t="e">
        <f t="shared" si="4"/>
        <v>#DIV/0!</v>
      </c>
    </row>
    <row r="61" spans="1:15" ht="15">
      <c r="A61" s="90" t="s">
        <v>63</v>
      </c>
      <c r="B61" s="30"/>
      <c r="C61" s="31"/>
      <c r="D61" s="91"/>
      <c r="E61" s="144"/>
      <c r="F61" s="30" t="e">
        <f t="shared" si="5"/>
        <v>#DIV/0!</v>
      </c>
      <c r="G61" s="31"/>
      <c r="H61" s="91"/>
      <c r="I61" s="144"/>
      <c r="J61" s="30" t="e">
        <f t="shared" si="6"/>
        <v>#DIV/0!</v>
      </c>
      <c r="K61" s="145"/>
      <c r="L61" s="91"/>
      <c r="M61" s="144"/>
      <c r="N61" s="30" t="e">
        <f t="shared" si="7"/>
        <v>#DIV/0!</v>
      </c>
      <c r="O61" s="23" t="e">
        <f t="shared" si="4"/>
        <v>#DIV/0!</v>
      </c>
    </row>
    <row r="62" spans="1:15" ht="15">
      <c r="A62" s="90" t="s">
        <v>64</v>
      </c>
      <c r="B62" s="30"/>
      <c r="C62" s="31"/>
      <c r="D62" s="91"/>
      <c r="E62" s="144"/>
      <c r="F62" s="30" t="e">
        <f t="shared" si="5"/>
        <v>#DIV/0!</v>
      </c>
      <c r="G62" s="31"/>
      <c r="H62" s="91"/>
      <c r="I62" s="144"/>
      <c r="J62" s="30" t="e">
        <f t="shared" si="6"/>
        <v>#DIV/0!</v>
      </c>
      <c r="K62" s="145"/>
      <c r="L62" s="91">
        <v>954.48</v>
      </c>
      <c r="M62" s="144"/>
      <c r="N62" s="30" t="e">
        <f t="shared" si="7"/>
        <v>#DIV/0!</v>
      </c>
      <c r="O62" s="23" t="e">
        <f t="shared" si="4"/>
        <v>#DIV/0!</v>
      </c>
    </row>
    <row r="63" spans="1:15" ht="15">
      <c r="A63" s="90" t="s">
        <v>65</v>
      </c>
      <c r="B63" s="30"/>
      <c r="C63" s="31"/>
      <c r="D63" s="91"/>
      <c r="E63" s="144"/>
      <c r="F63" s="30" t="e">
        <f t="shared" si="5"/>
        <v>#DIV/0!</v>
      </c>
      <c r="G63" s="31"/>
      <c r="H63" s="91"/>
      <c r="I63" s="144"/>
      <c r="J63" s="30" t="e">
        <f t="shared" si="6"/>
        <v>#DIV/0!</v>
      </c>
      <c r="K63" s="145"/>
      <c r="L63" s="91"/>
      <c r="M63" s="144"/>
      <c r="N63" s="30" t="e">
        <f t="shared" si="7"/>
        <v>#DIV/0!</v>
      </c>
      <c r="O63" s="23" t="e">
        <f t="shared" si="4"/>
        <v>#DIV/0!</v>
      </c>
    </row>
    <row r="64" spans="1:15" ht="15">
      <c r="A64" s="90" t="s">
        <v>66</v>
      </c>
      <c r="B64" s="30"/>
      <c r="C64" s="31"/>
      <c r="D64" s="91"/>
      <c r="E64" s="144"/>
      <c r="F64" s="30" t="e">
        <f t="shared" si="5"/>
        <v>#DIV/0!</v>
      </c>
      <c r="G64" s="31"/>
      <c r="H64" s="91"/>
      <c r="I64" s="144"/>
      <c r="J64" s="30" t="e">
        <f t="shared" si="6"/>
        <v>#DIV/0!</v>
      </c>
      <c r="K64" s="145"/>
      <c r="L64" s="91"/>
      <c r="M64" s="144"/>
      <c r="N64" s="30" t="e">
        <f t="shared" si="7"/>
        <v>#DIV/0!</v>
      </c>
      <c r="O64" s="23" t="e">
        <f t="shared" si="4"/>
        <v>#DIV/0!</v>
      </c>
    </row>
    <row r="65" spans="1:15" ht="15">
      <c r="A65" s="90" t="s">
        <v>67</v>
      </c>
      <c r="B65" s="30"/>
      <c r="C65" s="31"/>
      <c r="D65" s="91">
        <v>10800</v>
      </c>
      <c r="E65" s="144"/>
      <c r="F65" s="30" t="e">
        <f t="shared" si="5"/>
        <v>#DIV/0!</v>
      </c>
      <c r="G65" s="31"/>
      <c r="H65" s="91">
        <v>10800</v>
      </c>
      <c r="I65" s="144"/>
      <c r="J65" s="30" t="e">
        <f t="shared" si="6"/>
        <v>#DIV/0!</v>
      </c>
      <c r="K65" s="145"/>
      <c r="L65" s="91">
        <v>10800</v>
      </c>
      <c r="M65" s="144"/>
      <c r="N65" s="30" t="e">
        <f t="shared" si="7"/>
        <v>#DIV/0!</v>
      </c>
      <c r="O65" s="23" t="e">
        <f t="shared" si="4"/>
        <v>#DIV/0!</v>
      </c>
    </row>
    <row r="66" spans="1:15" ht="15">
      <c r="A66" s="90" t="s">
        <v>68</v>
      </c>
      <c r="B66" s="30"/>
      <c r="C66" s="31"/>
      <c r="D66" s="91"/>
      <c r="E66" s="144"/>
      <c r="F66" s="30" t="e">
        <f t="shared" si="5"/>
        <v>#DIV/0!</v>
      </c>
      <c r="G66" s="31"/>
      <c r="H66" s="91"/>
      <c r="I66" s="144"/>
      <c r="J66" s="30" t="e">
        <f t="shared" si="6"/>
        <v>#DIV/0!</v>
      </c>
      <c r="K66" s="145"/>
      <c r="L66" s="91"/>
      <c r="M66" s="144"/>
      <c r="N66" s="30" t="e">
        <f t="shared" si="7"/>
        <v>#DIV/0!</v>
      </c>
      <c r="O66" s="23" t="e">
        <f t="shared" si="4"/>
        <v>#DIV/0!</v>
      </c>
    </row>
    <row r="67" spans="1:15" ht="15">
      <c r="A67" s="90" t="s">
        <v>69</v>
      </c>
      <c r="B67" s="30"/>
      <c r="C67" s="31"/>
      <c r="D67" s="91">
        <v>1335.3</v>
      </c>
      <c r="E67" s="144"/>
      <c r="F67" s="30" t="e">
        <f t="shared" si="5"/>
        <v>#DIV/0!</v>
      </c>
      <c r="G67" s="31"/>
      <c r="H67" s="91">
        <v>2334.86</v>
      </c>
      <c r="I67" s="144"/>
      <c r="J67" s="30" t="e">
        <f t="shared" si="6"/>
        <v>#DIV/0!</v>
      </c>
      <c r="K67" s="145">
        <v>2500</v>
      </c>
      <c r="L67" s="91">
        <v>2511.42</v>
      </c>
      <c r="M67" s="144"/>
      <c r="N67" s="30">
        <f t="shared" si="7"/>
        <v>100.5</v>
      </c>
      <c r="O67" s="23" t="e">
        <f t="shared" si="4"/>
        <v>#DIV/0!</v>
      </c>
    </row>
    <row r="68" spans="1:15" ht="15">
      <c r="A68" s="90" t="s">
        <v>70</v>
      </c>
      <c r="B68" s="30"/>
      <c r="C68" s="31"/>
      <c r="D68" s="91"/>
      <c r="E68" s="144"/>
      <c r="F68" s="30" t="e">
        <f t="shared" si="5"/>
        <v>#DIV/0!</v>
      </c>
      <c r="G68" s="31"/>
      <c r="H68" s="91"/>
      <c r="I68" s="144"/>
      <c r="J68" s="30" t="e">
        <f t="shared" si="6"/>
        <v>#DIV/0!</v>
      </c>
      <c r="K68" s="145"/>
      <c r="L68" s="91"/>
      <c r="M68" s="144"/>
      <c r="N68" s="30" t="e">
        <f t="shared" si="7"/>
        <v>#DIV/0!</v>
      </c>
      <c r="O68" s="23" t="e">
        <f t="shared" si="4"/>
        <v>#DIV/0!</v>
      </c>
    </row>
    <row r="69" spans="1:15" ht="15">
      <c r="A69" s="90" t="s">
        <v>71</v>
      </c>
      <c r="B69" s="30"/>
      <c r="C69" s="31"/>
      <c r="D69" s="91"/>
      <c r="E69" s="144"/>
      <c r="F69" s="30" t="e">
        <f t="shared" si="5"/>
        <v>#DIV/0!</v>
      </c>
      <c r="G69" s="31"/>
      <c r="H69" s="91"/>
      <c r="I69" s="144"/>
      <c r="J69" s="30" t="e">
        <f t="shared" si="6"/>
        <v>#DIV/0!</v>
      </c>
      <c r="K69" s="145"/>
      <c r="L69" s="91"/>
      <c r="M69" s="144"/>
      <c r="N69" s="30" t="e">
        <f t="shared" si="7"/>
        <v>#DIV/0!</v>
      </c>
      <c r="O69" s="23" t="e">
        <f t="shared" si="4"/>
        <v>#DIV/0!</v>
      </c>
    </row>
    <row r="70" spans="1:15" ht="15">
      <c r="A70" s="90" t="s">
        <v>72</v>
      </c>
      <c r="B70" s="30"/>
      <c r="C70" s="31"/>
      <c r="D70" s="91"/>
      <c r="E70" s="144"/>
      <c r="F70" s="30" t="e">
        <f t="shared" si="5"/>
        <v>#DIV/0!</v>
      </c>
      <c r="G70" s="31"/>
      <c r="H70" s="91"/>
      <c r="I70" s="144"/>
      <c r="J70" s="30" t="e">
        <f t="shared" si="6"/>
        <v>#DIV/0!</v>
      </c>
      <c r="K70" s="145"/>
      <c r="L70" s="91">
        <v>12.81</v>
      </c>
      <c r="M70" s="144"/>
      <c r="N70" s="30" t="e">
        <f t="shared" si="7"/>
        <v>#DIV/0!</v>
      </c>
      <c r="O70" s="23" t="e">
        <f t="shared" si="4"/>
        <v>#DIV/0!</v>
      </c>
    </row>
    <row r="71" spans="1:15" ht="15">
      <c r="A71" s="95" t="s">
        <v>73</v>
      </c>
      <c r="B71" s="30">
        <f>SUM(B50:B70)</f>
        <v>450000</v>
      </c>
      <c r="C71" s="31">
        <f>SUM(C50:C70)</f>
        <v>450000</v>
      </c>
      <c r="D71" s="91">
        <f>SUM(D50:D70)</f>
        <v>284019.3</v>
      </c>
      <c r="E71" s="144">
        <f>SUM(E50:E70)</f>
        <v>0</v>
      </c>
      <c r="F71" s="30">
        <f t="shared" si="5"/>
        <v>63.1</v>
      </c>
      <c r="G71" s="31">
        <f>SUM(G50:G70)</f>
        <v>450000</v>
      </c>
      <c r="H71" s="91">
        <f>SUM(H50:H70)</f>
        <v>336934.86</v>
      </c>
      <c r="I71" s="144">
        <f>SUM(I50:I70)</f>
        <v>0</v>
      </c>
      <c r="J71" s="30">
        <f t="shared" si="6"/>
        <v>74.9</v>
      </c>
      <c r="K71" s="31">
        <f>SUM(K50:K70)</f>
        <v>461500</v>
      </c>
      <c r="L71" s="91">
        <f>SUM(L50:L70)</f>
        <v>474015.70999999996</v>
      </c>
      <c r="M71" s="144">
        <f>SUM(M50:M70)</f>
        <v>0</v>
      </c>
      <c r="N71" s="30">
        <f t="shared" si="7"/>
        <v>102.7</v>
      </c>
      <c r="O71" s="23">
        <f t="shared" si="4"/>
        <v>105.3</v>
      </c>
    </row>
    <row r="72" spans="1:15" ht="15">
      <c r="A72" s="90" t="s">
        <v>74</v>
      </c>
      <c r="B72" s="36"/>
      <c r="C72" s="37"/>
      <c r="D72" s="97"/>
      <c r="E72" s="146"/>
      <c r="F72" s="30" t="e">
        <f t="shared" si="5"/>
        <v>#DIV/0!</v>
      </c>
      <c r="G72" s="37"/>
      <c r="H72" s="97"/>
      <c r="I72" s="146"/>
      <c r="J72" s="30" t="e">
        <f t="shared" si="6"/>
        <v>#DIV/0!</v>
      </c>
      <c r="K72" s="147"/>
      <c r="L72" s="97"/>
      <c r="M72" s="146"/>
      <c r="N72" s="30" t="e">
        <f t="shared" si="7"/>
        <v>#DIV/0!</v>
      </c>
      <c r="O72" s="23" t="e">
        <f t="shared" si="4"/>
        <v>#DIV/0!</v>
      </c>
    </row>
    <row r="73" spans="1:15" ht="15">
      <c r="A73" s="90" t="s">
        <v>75</v>
      </c>
      <c r="B73" s="36">
        <v>840902</v>
      </c>
      <c r="C73" s="37">
        <v>840902</v>
      </c>
      <c r="D73" s="97">
        <v>465155.52</v>
      </c>
      <c r="E73" s="146"/>
      <c r="F73" s="36">
        <f t="shared" si="5"/>
        <v>55.3</v>
      </c>
      <c r="G73" s="37">
        <v>840902</v>
      </c>
      <c r="H73" s="97">
        <v>653028.78</v>
      </c>
      <c r="I73" s="146"/>
      <c r="J73" s="36">
        <f t="shared" si="6"/>
        <v>77.7</v>
      </c>
      <c r="K73" s="147">
        <v>840902</v>
      </c>
      <c r="L73" s="97">
        <v>840902</v>
      </c>
      <c r="M73" s="146"/>
      <c r="N73" s="36">
        <f t="shared" si="7"/>
        <v>100</v>
      </c>
      <c r="O73" s="23">
        <f t="shared" si="4"/>
        <v>100</v>
      </c>
    </row>
    <row r="74" spans="1:15" ht="15">
      <c r="A74" s="95" t="s">
        <v>76</v>
      </c>
      <c r="B74" s="100"/>
      <c r="C74" s="101"/>
      <c r="D74" s="102"/>
      <c r="E74" s="103"/>
      <c r="F74" s="36" t="e">
        <f t="shared" si="5"/>
        <v>#DIV/0!</v>
      </c>
      <c r="G74" s="101"/>
      <c r="H74" s="102"/>
      <c r="I74" s="103"/>
      <c r="J74" s="36" t="e">
        <f t="shared" si="6"/>
        <v>#DIV/0!</v>
      </c>
      <c r="K74" s="101"/>
      <c r="L74" s="102"/>
      <c r="M74" s="103"/>
      <c r="N74" s="36" t="e">
        <f t="shared" si="7"/>
        <v>#DIV/0!</v>
      </c>
      <c r="O74" s="23" t="e">
        <f t="shared" si="4"/>
        <v>#DIV/0!</v>
      </c>
    </row>
    <row r="75" spans="1:15" ht="15">
      <c r="A75" s="90" t="s">
        <v>77</v>
      </c>
      <c r="B75" s="30">
        <v>3207777</v>
      </c>
      <c r="C75" s="31">
        <v>3207777</v>
      </c>
      <c r="D75" s="91">
        <v>1832883</v>
      </c>
      <c r="E75" s="144"/>
      <c r="F75" s="36">
        <f t="shared" si="5"/>
        <v>57.1</v>
      </c>
      <c r="G75" s="31">
        <v>3207777</v>
      </c>
      <c r="H75" s="91">
        <v>2358133</v>
      </c>
      <c r="I75" s="144"/>
      <c r="J75" s="36">
        <f t="shared" si="6"/>
        <v>73.5</v>
      </c>
      <c r="K75" s="31">
        <v>3164618</v>
      </c>
      <c r="L75" s="91">
        <v>3164618</v>
      </c>
      <c r="M75" s="144"/>
      <c r="N75" s="36">
        <f t="shared" si="7"/>
        <v>100</v>
      </c>
      <c r="O75" s="23">
        <f t="shared" si="4"/>
        <v>98.7</v>
      </c>
    </row>
    <row r="76" spans="1:15" ht="15">
      <c r="A76" s="90" t="s">
        <v>78</v>
      </c>
      <c r="B76" s="30"/>
      <c r="C76" s="31"/>
      <c r="D76" s="91"/>
      <c r="E76" s="144"/>
      <c r="F76" s="30" t="e">
        <f t="shared" si="5"/>
        <v>#DIV/0!</v>
      </c>
      <c r="G76" s="31"/>
      <c r="H76" s="91"/>
      <c r="I76" s="144"/>
      <c r="J76" s="30" t="e">
        <f t="shared" si="6"/>
        <v>#DIV/0!</v>
      </c>
      <c r="K76" s="31"/>
      <c r="L76" s="91"/>
      <c r="M76" s="144"/>
      <c r="N76" s="30" t="e">
        <f t="shared" si="7"/>
        <v>#DIV/0!</v>
      </c>
      <c r="O76" s="23" t="e">
        <f t="shared" si="4"/>
        <v>#DIV/0!</v>
      </c>
    </row>
    <row r="77" spans="1:15" ht="15">
      <c r="A77" s="90" t="s">
        <v>79</v>
      </c>
      <c r="B77" s="30"/>
      <c r="C77" s="31"/>
      <c r="D77" s="91"/>
      <c r="E77" s="144"/>
      <c r="F77" s="36" t="e">
        <f t="shared" si="5"/>
        <v>#DIV/0!</v>
      </c>
      <c r="G77" s="31"/>
      <c r="H77" s="91"/>
      <c r="I77" s="144"/>
      <c r="J77" s="36" t="e">
        <f t="shared" si="6"/>
        <v>#DIV/0!</v>
      </c>
      <c r="K77" s="31"/>
      <c r="L77" s="91"/>
      <c r="M77" s="144"/>
      <c r="N77" s="36" t="e">
        <f t="shared" si="7"/>
        <v>#DIV/0!</v>
      </c>
      <c r="O77" s="23" t="e">
        <f t="shared" si="4"/>
        <v>#DIV/0!</v>
      </c>
    </row>
    <row r="78" spans="1:15" ht="15">
      <c r="A78" s="95" t="s">
        <v>80</v>
      </c>
      <c r="B78" s="30"/>
      <c r="C78" s="31"/>
      <c r="D78" s="91"/>
      <c r="E78" s="144"/>
      <c r="F78" s="36" t="e">
        <f t="shared" si="5"/>
        <v>#DIV/0!</v>
      </c>
      <c r="G78" s="31"/>
      <c r="H78" s="91"/>
      <c r="I78" s="144"/>
      <c r="J78" s="36" t="e">
        <f t="shared" si="6"/>
        <v>#DIV/0!</v>
      </c>
      <c r="K78" s="31"/>
      <c r="L78" s="91"/>
      <c r="M78" s="144"/>
      <c r="N78" s="36" t="e">
        <f t="shared" si="7"/>
        <v>#DIV/0!</v>
      </c>
      <c r="O78" s="23" t="e">
        <f t="shared" si="4"/>
        <v>#DIV/0!</v>
      </c>
    </row>
    <row r="79" spans="1:15" ht="15">
      <c r="A79" s="95" t="s">
        <v>81</v>
      </c>
      <c r="B79" s="30">
        <f>SUM(B73:B78)</f>
        <v>4048679</v>
      </c>
      <c r="C79" s="31">
        <f>SUM(C73:C78)</f>
        <v>4048679</v>
      </c>
      <c r="D79" s="91">
        <f>SUM(D73:D78)</f>
        <v>2298038.52</v>
      </c>
      <c r="E79" s="144">
        <f>SUM(E73:E78)</f>
        <v>0</v>
      </c>
      <c r="F79" s="30">
        <f t="shared" si="5"/>
        <v>56.8</v>
      </c>
      <c r="G79" s="31">
        <f>SUM(G73:G78)</f>
        <v>4048679</v>
      </c>
      <c r="H79" s="91">
        <f>SUM(H73:H78)</f>
        <v>3011161.7800000003</v>
      </c>
      <c r="I79" s="144">
        <f>SUM(I73:I78)</f>
        <v>0</v>
      </c>
      <c r="J79" s="30">
        <f t="shared" si="6"/>
        <v>74.4</v>
      </c>
      <c r="K79" s="31">
        <f>SUM(K73:K78)</f>
        <v>4005520</v>
      </c>
      <c r="L79" s="91">
        <f>SUM(L73:L78)</f>
        <v>4005520</v>
      </c>
      <c r="M79" s="144">
        <f>SUM(M73:M78)</f>
        <v>0</v>
      </c>
      <c r="N79" s="30">
        <f t="shared" si="7"/>
        <v>100</v>
      </c>
      <c r="O79" s="23">
        <f t="shared" si="4"/>
        <v>98.9</v>
      </c>
    </row>
    <row r="80" spans="1:15" ht="15.75" thickBot="1">
      <c r="A80" s="105" t="s">
        <v>82</v>
      </c>
      <c r="B80" s="36">
        <f>B71+B79</f>
        <v>4498679</v>
      </c>
      <c r="C80" s="37">
        <f>C71+C79</f>
        <v>4498679</v>
      </c>
      <c r="D80" s="97">
        <f>D71+D79</f>
        <v>2582057.82</v>
      </c>
      <c r="E80" s="146">
        <f>E71+E79</f>
        <v>0</v>
      </c>
      <c r="F80" s="36">
        <f t="shared" si="5"/>
        <v>57.4</v>
      </c>
      <c r="G80" s="37">
        <f>G71+G79</f>
        <v>4498679</v>
      </c>
      <c r="H80" s="97">
        <f>H71+H79</f>
        <v>3348096.64</v>
      </c>
      <c r="I80" s="97">
        <f>I71+I79</f>
        <v>0</v>
      </c>
      <c r="J80" s="36">
        <f t="shared" si="6"/>
        <v>74.4</v>
      </c>
      <c r="K80" s="37">
        <f>K71+K79</f>
        <v>4467020</v>
      </c>
      <c r="L80" s="97">
        <f>L71+L79</f>
        <v>4479535.71</v>
      </c>
      <c r="M80" s="146">
        <f>M71+M79</f>
        <v>0</v>
      </c>
      <c r="N80" s="36">
        <f t="shared" si="7"/>
        <v>100.3</v>
      </c>
      <c r="O80" s="414">
        <f t="shared" si="4"/>
        <v>99.6</v>
      </c>
    </row>
    <row r="81" spans="1:15" ht="15.75" thickBot="1">
      <c r="A81" s="107" t="s">
        <v>83</v>
      </c>
      <c r="B81" s="108">
        <f>B80-B33</f>
        <v>0</v>
      </c>
      <c r="C81" s="108">
        <f>C80-C33</f>
        <v>0</v>
      </c>
      <c r="D81" s="108">
        <f>D80-D33</f>
        <v>501151.9299999997</v>
      </c>
      <c r="E81" s="108">
        <f>E80-E33</f>
        <v>0</v>
      </c>
      <c r="F81" s="108" t="e">
        <f t="shared" si="5"/>
        <v>#DIV/0!</v>
      </c>
      <c r="G81" s="108">
        <f>G80-G33</f>
        <v>0</v>
      </c>
      <c r="H81" s="108">
        <f>H80-H33</f>
        <v>423641.75</v>
      </c>
      <c r="I81" s="108">
        <f>I80-I33</f>
        <v>0</v>
      </c>
      <c r="J81" s="108" t="e">
        <f t="shared" si="6"/>
        <v>#DIV/0!</v>
      </c>
      <c r="K81" s="108">
        <f>K80-K33</f>
        <v>0</v>
      </c>
      <c r="L81" s="108">
        <f>L80-L33</f>
        <v>234374.05000000075</v>
      </c>
      <c r="M81" s="108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ht="15.75" thickBot="1">
      <c r="A82" s="454" t="s">
        <v>132</v>
      </c>
      <c r="B82" s="451"/>
      <c r="C82" s="452"/>
      <c r="D82" s="437">
        <f>D81+E81</f>
        <v>501151.9299999997</v>
      </c>
      <c r="E82" s="439"/>
      <c r="F82" s="439"/>
      <c r="G82" s="439"/>
      <c r="H82" s="437">
        <f>H81+I81</f>
        <v>423641.75</v>
      </c>
      <c r="I82" s="439"/>
      <c r="J82" s="439"/>
      <c r="K82" s="439"/>
      <c r="L82" s="437">
        <f>L81+M81</f>
        <v>234374.05000000075</v>
      </c>
      <c r="M82" s="439"/>
      <c r="N82" s="438"/>
      <c r="O82" s="453"/>
    </row>
    <row r="83" spans="5:13" ht="15">
      <c r="E83"/>
      <c r="I83"/>
      <c r="M83"/>
    </row>
    <row r="84" spans="5:13" ht="15">
      <c r="E84"/>
      <c r="I84"/>
      <c r="M84"/>
    </row>
    <row r="85" spans="1:5" ht="15">
      <c r="A85" s="111" t="s">
        <v>84</v>
      </c>
      <c r="B85" s="116"/>
      <c r="E85"/>
    </row>
    <row r="86" spans="2:5" ht="15.75" thickBot="1">
      <c r="B86" s="116"/>
      <c r="E86"/>
    </row>
    <row r="87" spans="1:13" ht="15">
      <c r="A87" s="56"/>
      <c r="B87" s="148" t="s">
        <v>10</v>
      </c>
      <c r="C87" s="120" t="s">
        <v>14</v>
      </c>
      <c r="D87" s="149" t="s">
        <v>15</v>
      </c>
      <c r="E87" s="53"/>
      <c r="H87" s="432" t="s">
        <v>103</v>
      </c>
      <c r="I87"/>
      <c r="M87"/>
    </row>
    <row r="88" spans="1:13" ht="15">
      <c r="A88" s="60" t="s">
        <v>85</v>
      </c>
      <c r="B88" s="208">
        <v>58078</v>
      </c>
      <c r="C88" s="209">
        <v>72960</v>
      </c>
      <c r="D88" s="210">
        <v>380</v>
      </c>
      <c r="E88" s="53"/>
      <c r="H88" s="116" t="s">
        <v>152</v>
      </c>
      <c r="I88"/>
      <c r="M88"/>
    </row>
    <row r="89" spans="1:13" ht="15">
      <c r="A89" s="114" t="s">
        <v>86</v>
      </c>
      <c r="B89" s="208">
        <v>0</v>
      </c>
      <c r="C89" s="209">
        <v>0</v>
      </c>
      <c r="D89" s="210">
        <v>0</v>
      </c>
      <c r="E89" s="53"/>
      <c r="H89" s="116" t="s">
        <v>104</v>
      </c>
      <c r="I89"/>
      <c r="M89"/>
    </row>
    <row r="90" spans="1:13" ht="15">
      <c r="A90" s="114" t="s">
        <v>87</v>
      </c>
      <c r="B90" s="208">
        <v>11453</v>
      </c>
      <c r="C90" s="209">
        <v>8790.8</v>
      </c>
      <c r="D90" s="210">
        <v>9578</v>
      </c>
      <c r="E90" s="53"/>
      <c r="H90" s="116" t="s">
        <v>105</v>
      </c>
      <c r="I90"/>
      <c r="M90"/>
    </row>
    <row r="91" spans="1:13" ht="15.75" thickBot="1">
      <c r="A91" s="65" t="s">
        <v>88</v>
      </c>
      <c r="B91" s="211">
        <v>0</v>
      </c>
      <c r="C91" s="212">
        <v>0</v>
      </c>
      <c r="D91" s="213">
        <v>0</v>
      </c>
      <c r="E91" s="53"/>
      <c r="H91" s="116" t="s">
        <v>106</v>
      </c>
      <c r="I91"/>
      <c r="M9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34">
      <selection activeCell="P41" sqref="P41"/>
    </sheetView>
  </sheetViews>
  <sheetFormatPr defaultColWidth="9.140625" defaultRowHeight="15"/>
  <cols>
    <col min="1" max="1" width="22.421875" style="0" customWidth="1"/>
    <col min="2" max="2" width="15.8515625" style="116" customWidth="1"/>
    <col min="3" max="3" width="13.421875" style="116" customWidth="1"/>
    <col min="4" max="4" width="12.7109375" style="116" customWidth="1"/>
    <col min="5" max="5" width="12.7109375" style="0" customWidth="1"/>
    <col min="6" max="6" width="6.57421875" style="0" bestFit="1" customWidth="1"/>
    <col min="7" max="9" width="12.7109375" style="116" customWidth="1"/>
    <col min="10" max="10" width="6.57421875" style="0" bestFit="1" customWidth="1"/>
    <col min="11" max="11" width="13.57421875" style="214" customWidth="1"/>
    <col min="12" max="12" width="12.7109375" style="116" customWidth="1"/>
    <col min="13" max="13" width="12.7109375" style="0" customWidth="1"/>
    <col min="14" max="14" width="6.57421875" style="0" bestFit="1" customWidth="1"/>
    <col min="15" max="15" width="7.00390625" style="0" bestFit="1" customWidth="1"/>
  </cols>
  <sheetData>
    <row r="1" spans="1:8" ht="15">
      <c r="A1" s="1"/>
      <c r="H1" s="469" t="s">
        <v>137</v>
      </c>
    </row>
    <row r="2" spans="1:14" ht="16.5" thickBot="1">
      <c r="A2" s="3" t="s">
        <v>0</v>
      </c>
      <c r="B2" s="117" t="s">
        <v>1</v>
      </c>
      <c r="C2" s="117"/>
      <c r="F2" s="3"/>
      <c r="G2" s="117"/>
      <c r="J2" s="3"/>
      <c r="K2" s="215"/>
      <c r="N2" s="3"/>
    </row>
    <row r="3" spans="1:15" ht="15">
      <c r="A3" s="5" t="s">
        <v>2</v>
      </c>
      <c r="B3" s="118" t="s">
        <v>3</v>
      </c>
      <c r="C3" s="119" t="s">
        <v>4</v>
      </c>
      <c r="D3" s="120" t="s">
        <v>5</v>
      </c>
      <c r="E3" s="9"/>
      <c r="F3" s="10" t="s">
        <v>6</v>
      </c>
      <c r="G3" s="121" t="s">
        <v>4</v>
      </c>
      <c r="H3" s="120" t="s">
        <v>7</v>
      </c>
      <c r="I3" s="180"/>
      <c r="J3" s="10" t="s">
        <v>6</v>
      </c>
      <c r="K3" s="216" t="s">
        <v>4</v>
      </c>
      <c r="L3" s="120" t="s">
        <v>8</v>
      </c>
      <c r="M3" s="9"/>
      <c r="N3" s="10" t="s">
        <v>6</v>
      </c>
      <c r="O3" s="412" t="s">
        <v>95</v>
      </c>
    </row>
    <row r="4" spans="1:15" ht="15.75" thickBot="1">
      <c r="A4" s="14"/>
      <c r="B4" s="123" t="s">
        <v>9</v>
      </c>
      <c r="C4" s="124" t="s">
        <v>10</v>
      </c>
      <c r="D4" s="125" t="s">
        <v>11</v>
      </c>
      <c r="E4" s="18" t="s">
        <v>12</v>
      </c>
      <c r="F4" s="19" t="s">
        <v>13</v>
      </c>
      <c r="G4" s="126" t="s">
        <v>14</v>
      </c>
      <c r="H4" s="125" t="s">
        <v>11</v>
      </c>
      <c r="I4" s="125" t="s">
        <v>12</v>
      </c>
      <c r="J4" s="19" t="s">
        <v>13</v>
      </c>
      <c r="K4" s="217" t="s">
        <v>15</v>
      </c>
      <c r="L4" s="125" t="s">
        <v>11</v>
      </c>
      <c r="M4" s="18" t="s">
        <v>12</v>
      </c>
      <c r="N4" s="19" t="s">
        <v>13</v>
      </c>
      <c r="O4" s="413" t="s">
        <v>96</v>
      </c>
    </row>
    <row r="5" spans="1:15" ht="15.75" customHeight="1">
      <c r="A5" s="22" t="s">
        <v>16</v>
      </c>
      <c r="B5" s="23">
        <v>184316.9</v>
      </c>
      <c r="C5" s="24">
        <v>481630.9</v>
      </c>
      <c r="D5" s="25">
        <v>263672.31</v>
      </c>
      <c r="E5" s="25"/>
      <c r="F5" s="128">
        <f>ROUND((D5+E5)/(C5/100),1)</f>
        <v>54.7</v>
      </c>
      <c r="G5" s="27">
        <v>511630.9</v>
      </c>
      <c r="H5" s="25">
        <v>424273.38</v>
      </c>
      <c r="I5" s="25"/>
      <c r="J5" s="128">
        <f>ROUND((H5+I5)/(G5/100),1)</f>
        <v>82.9</v>
      </c>
      <c r="K5" s="28">
        <v>555385.9</v>
      </c>
      <c r="L5" s="25">
        <v>641146.51</v>
      </c>
      <c r="M5" s="25"/>
      <c r="N5" s="128">
        <f>ROUND((L5+M5)/(K5/100),1)</f>
        <v>115.4</v>
      </c>
      <c r="O5" s="23">
        <f aca="true" t="shared" si="0" ref="O5:O33">ROUND((L5+M5)/(B5/100),1)</f>
        <v>347.9</v>
      </c>
    </row>
    <row r="6" spans="1:15" ht="15.75" customHeight="1">
      <c r="A6" s="29" t="s">
        <v>17</v>
      </c>
      <c r="B6" s="30">
        <v>73000</v>
      </c>
      <c r="C6" s="31">
        <v>73000</v>
      </c>
      <c r="D6" s="32">
        <v>36000</v>
      </c>
      <c r="E6" s="32"/>
      <c r="F6" s="129">
        <f aca="true" t="shared" si="1" ref="F6:F33">ROUND((D6+E6)/(C6/100),1)</f>
        <v>49.3</v>
      </c>
      <c r="G6" s="34">
        <v>73000</v>
      </c>
      <c r="H6" s="32">
        <v>54000</v>
      </c>
      <c r="I6" s="32"/>
      <c r="J6" s="129">
        <f aca="true" t="shared" si="2" ref="J6:J33">ROUND((H6+I6)/(G6/100),1)</f>
        <v>74</v>
      </c>
      <c r="K6" s="35">
        <v>69900</v>
      </c>
      <c r="L6" s="32">
        <v>69945</v>
      </c>
      <c r="M6" s="32"/>
      <c r="N6" s="129">
        <f aca="true" t="shared" si="3" ref="N6:N33">ROUND((L6+M6)/(K6/100),1)</f>
        <v>100.1</v>
      </c>
      <c r="O6" s="30">
        <f t="shared" si="0"/>
        <v>95.8</v>
      </c>
    </row>
    <row r="7" spans="1:15" ht="15.75" customHeight="1">
      <c r="A7" s="29" t="s">
        <v>18</v>
      </c>
      <c r="B7" s="30">
        <v>230000</v>
      </c>
      <c r="C7" s="31">
        <v>230000</v>
      </c>
      <c r="D7" s="32">
        <v>156971.82</v>
      </c>
      <c r="E7" s="32"/>
      <c r="F7" s="129">
        <f t="shared" si="1"/>
        <v>68.2</v>
      </c>
      <c r="G7" s="34">
        <v>250000</v>
      </c>
      <c r="H7" s="32">
        <v>221471.82</v>
      </c>
      <c r="I7" s="32"/>
      <c r="J7" s="129">
        <f t="shared" si="2"/>
        <v>88.6</v>
      </c>
      <c r="K7" s="35">
        <v>243500</v>
      </c>
      <c r="L7" s="32">
        <v>243513.19</v>
      </c>
      <c r="M7" s="32"/>
      <c r="N7" s="129">
        <f t="shared" si="3"/>
        <v>100</v>
      </c>
      <c r="O7" s="30">
        <f t="shared" si="0"/>
        <v>105.9</v>
      </c>
    </row>
    <row r="8" spans="1:15" ht="15.75" customHeight="1">
      <c r="A8" s="29" t="s">
        <v>19</v>
      </c>
      <c r="B8" s="30">
        <v>25000</v>
      </c>
      <c r="C8" s="31">
        <v>25000</v>
      </c>
      <c r="D8" s="32">
        <v>10758.05</v>
      </c>
      <c r="E8" s="32"/>
      <c r="F8" s="129">
        <f t="shared" si="1"/>
        <v>43</v>
      </c>
      <c r="G8" s="34">
        <v>25000</v>
      </c>
      <c r="H8" s="32">
        <v>14076.12</v>
      </c>
      <c r="I8" s="32"/>
      <c r="J8" s="129">
        <f t="shared" si="2"/>
        <v>56.3</v>
      </c>
      <c r="K8" s="35">
        <v>20500</v>
      </c>
      <c r="L8" s="32">
        <v>20482.76</v>
      </c>
      <c r="M8" s="32"/>
      <c r="N8" s="129">
        <f t="shared" si="3"/>
        <v>99.9</v>
      </c>
      <c r="O8" s="30">
        <f t="shared" si="0"/>
        <v>81.9</v>
      </c>
    </row>
    <row r="9" spans="1:15" ht="15.75" customHeight="1">
      <c r="A9" s="29" t="s">
        <v>20</v>
      </c>
      <c r="B9" s="30"/>
      <c r="C9" s="31"/>
      <c r="D9" s="32"/>
      <c r="E9" s="32"/>
      <c r="F9" s="129" t="e">
        <f t="shared" si="1"/>
        <v>#DIV/0!</v>
      </c>
      <c r="G9" s="34"/>
      <c r="H9" s="32"/>
      <c r="I9" s="32"/>
      <c r="J9" s="129" t="e">
        <f t="shared" si="2"/>
        <v>#DIV/0!</v>
      </c>
      <c r="K9" s="35"/>
      <c r="L9" s="32"/>
      <c r="M9" s="32"/>
      <c r="N9" s="129" t="e">
        <f t="shared" si="3"/>
        <v>#DIV/0!</v>
      </c>
      <c r="O9" s="30" t="e">
        <f t="shared" si="0"/>
        <v>#DIV/0!</v>
      </c>
    </row>
    <row r="10" spans="1:15" ht="15.75" customHeight="1">
      <c r="A10" s="29" t="s">
        <v>21</v>
      </c>
      <c r="B10" s="30"/>
      <c r="C10" s="31"/>
      <c r="D10" s="32"/>
      <c r="E10" s="32"/>
      <c r="F10" s="129" t="e">
        <f t="shared" si="1"/>
        <v>#DIV/0!</v>
      </c>
      <c r="G10" s="34"/>
      <c r="H10" s="32"/>
      <c r="I10" s="32"/>
      <c r="J10" s="129" t="e">
        <f t="shared" si="2"/>
        <v>#DIV/0!</v>
      </c>
      <c r="K10" s="35"/>
      <c r="L10" s="32"/>
      <c r="M10" s="32"/>
      <c r="N10" s="129" t="e">
        <f t="shared" si="3"/>
        <v>#DIV/0!</v>
      </c>
      <c r="O10" s="30" t="e">
        <f t="shared" si="0"/>
        <v>#DIV/0!</v>
      </c>
    </row>
    <row r="11" spans="1:15" ht="15.75" customHeight="1">
      <c r="A11" s="29" t="s">
        <v>22</v>
      </c>
      <c r="B11" s="30"/>
      <c r="C11" s="31"/>
      <c r="D11" s="32"/>
      <c r="E11" s="32"/>
      <c r="F11" s="129" t="e">
        <f t="shared" si="1"/>
        <v>#DIV/0!</v>
      </c>
      <c r="G11" s="34"/>
      <c r="H11" s="32"/>
      <c r="I11" s="32"/>
      <c r="J11" s="129" t="e">
        <f t="shared" si="2"/>
        <v>#DIV/0!</v>
      </c>
      <c r="K11" s="35"/>
      <c r="L11" s="32"/>
      <c r="M11" s="32"/>
      <c r="N11" s="129" t="e">
        <f t="shared" si="3"/>
        <v>#DIV/0!</v>
      </c>
      <c r="O11" s="30" t="e">
        <f t="shared" si="0"/>
        <v>#DIV/0!</v>
      </c>
    </row>
    <row r="12" spans="1:15" ht="15.75" customHeight="1">
      <c r="A12" s="29" t="s">
        <v>23</v>
      </c>
      <c r="B12" s="30">
        <v>140000</v>
      </c>
      <c r="C12" s="31">
        <v>140000</v>
      </c>
      <c r="D12" s="32">
        <v>29885.9</v>
      </c>
      <c r="E12" s="32"/>
      <c r="F12" s="129">
        <f t="shared" si="1"/>
        <v>21.3</v>
      </c>
      <c r="G12" s="34">
        <v>140000</v>
      </c>
      <c r="H12" s="32">
        <v>38399.9</v>
      </c>
      <c r="I12" s="32"/>
      <c r="J12" s="129">
        <f t="shared" si="2"/>
        <v>27.4</v>
      </c>
      <c r="K12" s="35">
        <v>80000</v>
      </c>
      <c r="L12" s="32">
        <v>72756.9</v>
      </c>
      <c r="M12" s="32"/>
      <c r="N12" s="129">
        <f t="shared" si="3"/>
        <v>90.9</v>
      </c>
      <c r="O12" s="30">
        <f t="shared" si="0"/>
        <v>52</v>
      </c>
    </row>
    <row r="13" spans="1:15" ht="15.75" customHeight="1">
      <c r="A13" s="29" t="s">
        <v>24</v>
      </c>
      <c r="B13" s="30">
        <v>500</v>
      </c>
      <c r="C13" s="31">
        <v>500</v>
      </c>
      <c r="D13" s="32">
        <v>0</v>
      </c>
      <c r="E13" s="32"/>
      <c r="F13" s="129">
        <f t="shared" si="1"/>
        <v>0</v>
      </c>
      <c r="G13" s="34">
        <v>500</v>
      </c>
      <c r="H13" s="32"/>
      <c r="I13" s="32"/>
      <c r="J13" s="129">
        <f t="shared" si="2"/>
        <v>0</v>
      </c>
      <c r="K13" s="35">
        <v>500</v>
      </c>
      <c r="L13" s="32">
        <v>0</v>
      </c>
      <c r="M13" s="32"/>
      <c r="N13" s="129">
        <f t="shared" si="3"/>
        <v>0</v>
      </c>
      <c r="O13" s="30">
        <f t="shared" si="0"/>
        <v>0</v>
      </c>
    </row>
    <row r="14" spans="1:15" ht="15.75" customHeight="1">
      <c r="A14" s="29" t="s">
        <v>25</v>
      </c>
      <c r="B14" s="30">
        <v>0</v>
      </c>
      <c r="C14" s="31"/>
      <c r="D14" s="32"/>
      <c r="E14" s="32"/>
      <c r="F14" s="129" t="e">
        <f t="shared" si="1"/>
        <v>#DIV/0!</v>
      </c>
      <c r="G14" s="34"/>
      <c r="H14" s="32"/>
      <c r="I14" s="32"/>
      <c r="J14" s="129" t="e">
        <f t="shared" si="2"/>
        <v>#DIV/0!</v>
      </c>
      <c r="K14" s="35">
        <v>1000</v>
      </c>
      <c r="L14" s="32">
        <v>946</v>
      </c>
      <c r="M14" s="32"/>
      <c r="N14" s="129">
        <f t="shared" si="3"/>
        <v>94.6</v>
      </c>
      <c r="O14" s="30" t="e">
        <f t="shared" si="0"/>
        <v>#DIV/0!</v>
      </c>
    </row>
    <row r="15" spans="1:15" ht="15.75" customHeight="1">
      <c r="A15" s="29" t="s">
        <v>26</v>
      </c>
      <c r="B15" s="30">
        <v>202000</v>
      </c>
      <c r="C15" s="31">
        <v>202000</v>
      </c>
      <c r="D15" s="32">
        <v>69025.63</v>
      </c>
      <c r="E15" s="32"/>
      <c r="F15" s="129">
        <f t="shared" si="1"/>
        <v>34.2</v>
      </c>
      <c r="G15" s="34">
        <v>202000</v>
      </c>
      <c r="H15" s="32">
        <v>95859.14</v>
      </c>
      <c r="I15" s="32"/>
      <c r="J15" s="129">
        <f t="shared" si="2"/>
        <v>47.5</v>
      </c>
      <c r="K15" s="35">
        <v>138400</v>
      </c>
      <c r="L15" s="32">
        <v>138432.83</v>
      </c>
      <c r="M15" s="32"/>
      <c r="N15" s="129">
        <f t="shared" si="3"/>
        <v>100</v>
      </c>
      <c r="O15" s="30">
        <f t="shared" si="0"/>
        <v>68.5</v>
      </c>
    </row>
    <row r="16" spans="1:15" ht="15.75" customHeight="1">
      <c r="A16" s="29" t="s">
        <v>27</v>
      </c>
      <c r="B16" s="30">
        <v>3175480</v>
      </c>
      <c r="C16" s="31">
        <v>3201414</v>
      </c>
      <c r="D16" s="32">
        <v>1541741.04</v>
      </c>
      <c r="E16" s="32"/>
      <c r="F16" s="129">
        <f t="shared" si="1"/>
        <v>48.2</v>
      </c>
      <c r="G16" s="34">
        <v>3201414</v>
      </c>
      <c r="H16" s="32">
        <v>2240502.04</v>
      </c>
      <c r="I16" s="32"/>
      <c r="J16" s="129">
        <f t="shared" si="2"/>
        <v>70</v>
      </c>
      <c r="K16" s="35">
        <v>3215413</v>
      </c>
      <c r="L16" s="32">
        <v>3215452.04</v>
      </c>
      <c r="M16" s="32"/>
      <c r="N16" s="129">
        <f t="shared" si="3"/>
        <v>100</v>
      </c>
      <c r="O16" s="30">
        <f t="shared" si="0"/>
        <v>101.3</v>
      </c>
    </row>
    <row r="17" spans="1:15" ht="15.75" customHeight="1">
      <c r="A17" s="29" t="s">
        <v>28</v>
      </c>
      <c r="B17" s="30"/>
      <c r="C17" s="31"/>
      <c r="D17" s="32"/>
      <c r="E17" s="32"/>
      <c r="F17" s="129" t="e">
        <f t="shared" si="1"/>
        <v>#DIV/0!</v>
      </c>
      <c r="G17" s="34"/>
      <c r="H17" s="32"/>
      <c r="I17" s="32"/>
      <c r="J17" s="129" t="e">
        <f t="shared" si="2"/>
        <v>#DIV/0!</v>
      </c>
      <c r="K17" s="35">
        <v>600</v>
      </c>
      <c r="L17" s="32">
        <v>600</v>
      </c>
      <c r="M17" s="32"/>
      <c r="N17" s="129">
        <f t="shared" si="3"/>
        <v>100</v>
      </c>
      <c r="O17" s="30" t="e">
        <f t="shared" si="0"/>
        <v>#DIV/0!</v>
      </c>
    </row>
    <row r="18" spans="1:15" ht="15.75" customHeight="1">
      <c r="A18" s="29" t="s">
        <v>29</v>
      </c>
      <c r="B18" s="30"/>
      <c r="C18" s="31"/>
      <c r="D18" s="32"/>
      <c r="E18" s="32"/>
      <c r="F18" s="129" t="e">
        <f t="shared" si="1"/>
        <v>#DIV/0!</v>
      </c>
      <c r="G18" s="34"/>
      <c r="H18" s="32"/>
      <c r="I18" s="32"/>
      <c r="J18" s="129" t="e">
        <f t="shared" si="2"/>
        <v>#DIV/0!</v>
      </c>
      <c r="K18" s="35"/>
      <c r="L18" s="32"/>
      <c r="M18" s="32"/>
      <c r="N18" s="129" t="e">
        <f t="shared" si="3"/>
        <v>#DIV/0!</v>
      </c>
      <c r="O18" s="30" t="e">
        <f t="shared" si="0"/>
        <v>#DIV/0!</v>
      </c>
    </row>
    <row r="19" spans="1:15" ht="15.75" customHeight="1">
      <c r="A19" s="29" t="s">
        <v>30</v>
      </c>
      <c r="B19" s="30"/>
      <c r="C19" s="31"/>
      <c r="D19" s="32"/>
      <c r="E19" s="32"/>
      <c r="F19" s="129" t="e">
        <f t="shared" si="1"/>
        <v>#DIV/0!</v>
      </c>
      <c r="G19" s="34"/>
      <c r="H19" s="32"/>
      <c r="I19" s="32"/>
      <c r="J19" s="129" t="e">
        <f t="shared" si="2"/>
        <v>#DIV/0!</v>
      </c>
      <c r="K19" s="35"/>
      <c r="L19" s="32"/>
      <c r="M19" s="32"/>
      <c r="N19" s="129" t="e">
        <f t="shared" si="3"/>
        <v>#DIV/0!</v>
      </c>
      <c r="O19" s="30" t="e">
        <f t="shared" si="0"/>
        <v>#DIV/0!</v>
      </c>
    </row>
    <row r="20" spans="1:15" ht="15.75" customHeight="1">
      <c r="A20" s="29" t="s">
        <v>31</v>
      </c>
      <c r="B20" s="30"/>
      <c r="C20" s="31"/>
      <c r="D20" s="32"/>
      <c r="E20" s="32"/>
      <c r="F20" s="129" t="e">
        <f t="shared" si="1"/>
        <v>#DIV/0!</v>
      </c>
      <c r="G20" s="34"/>
      <c r="H20" s="32"/>
      <c r="I20" s="32"/>
      <c r="J20" s="129" t="e">
        <f t="shared" si="2"/>
        <v>#DIV/0!</v>
      </c>
      <c r="K20" s="35"/>
      <c r="L20" s="32"/>
      <c r="M20" s="32"/>
      <c r="N20" s="129" t="e">
        <f t="shared" si="3"/>
        <v>#DIV/0!</v>
      </c>
      <c r="O20" s="30" t="e">
        <f t="shared" si="0"/>
        <v>#DIV/0!</v>
      </c>
    </row>
    <row r="21" spans="1:15" ht="15.75" customHeight="1">
      <c r="A21" s="29" t="s">
        <v>33</v>
      </c>
      <c r="B21" s="30"/>
      <c r="C21" s="31"/>
      <c r="D21" s="32"/>
      <c r="E21" s="32"/>
      <c r="F21" s="129" t="e">
        <f t="shared" si="1"/>
        <v>#DIV/0!</v>
      </c>
      <c r="G21" s="34"/>
      <c r="H21" s="32"/>
      <c r="I21" s="32"/>
      <c r="J21" s="129" t="e">
        <f t="shared" si="2"/>
        <v>#DIV/0!</v>
      </c>
      <c r="K21" s="35"/>
      <c r="L21" s="32"/>
      <c r="M21" s="32"/>
      <c r="N21" s="129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30">
        <v>3000</v>
      </c>
      <c r="C23" s="31">
        <v>3000</v>
      </c>
      <c r="D23" s="32">
        <v>2725</v>
      </c>
      <c r="E23" s="32"/>
      <c r="F23" s="129">
        <f t="shared" si="1"/>
        <v>90.8</v>
      </c>
      <c r="G23" s="34">
        <v>3000</v>
      </c>
      <c r="H23" s="32">
        <v>2725</v>
      </c>
      <c r="I23" s="32"/>
      <c r="J23" s="129">
        <f t="shared" si="2"/>
        <v>90.8</v>
      </c>
      <c r="K23" s="35">
        <v>2700</v>
      </c>
      <c r="L23" s="32">
        <v>2725</v>
      </c>
      <c r="M23" s="32"/>
      <c r="N23" s="129">
        <f t="shared" si="3"/>
        <v>100.9</v>
      </c>
      <c r="O23" s="30">
        <f t="shared" si="0"/>
        <v>90.8</v>
      </c>
    </row>
    <row r="24" spans="1:15" ht="15.75" customHeight="1">
      <c r="A24" s="29" t="s">
        <v>35</v>
      </c>
      <c r="B24" s="30">
        <v>91559.1</v>
      </c>
      <c r="C24" s="31">
        <v>91559.1</v>
      </c>
      <c r="D24" s="32">
        <v>45774</v>
      </c>
      <c r="E24" s="32"/>
      <c r="F24" s="129">
        <f t="shared" si="1"/>
        <v>50</v>
      </c>
      <c r="G24" s="34">
        <v>91559.1</v>
      </c>
      <c r="H24" s="32">
        <v>71684</v>
      </c>
      <c r="I24" s="32"/>
      <c r="J24" s="129">
        <f t="shared" si="2"/>
        <v>78.3</v>
      </c>
      <c r="K24" s="35">
        <v>127299.1</v>
      </c>
      <c r="L24" s="32">
        <v>127299.1</v>
      </c>
      <c r="M24" s="32"/>
      <c r="N24" s="129">
        <f t="shared" si="3"/>
        <v>100</v>
      </c>
      <c r="O24" s="30">
        <f t="shared" si="0"/>
        <v>139</v>
      </c>
    </row>
    <row r="25" spans="1:15" ht="15.75" customHeight="1">
      <c r="A25" s="29" t="s">
        <v>36</v>
      </c>
      <c r="B25" s="30"/>
      <c r="C25" s="31"/>
      <c r="D25" s="32"/>
      <c r="E25" s="32"/>
      <c r="F25" s="129" t="e">
        <f t="shared" si="1"/>
        <v>#DIV/0!</v>
      </c>
      <c r="G25" s="34"/>
      <c r="H25" s="32"/>
      <c r="I25" s="32"/>
      <c r="J25" s="129" t="e">
        <f t="shared" si="2"/>
        <v>#DIV/0!</v>
      </c>
      <c r="K25" s="35"/>
      <c r="L25" s="32"/>
      <c r="M25" s="32"/>
      <c r="N25" s="129" t="e">
        <f t="shared" si="3"/>
        <v>#DIV/0!</v>
      </c>
      <c r="O25" s="30" t="e">
        <f t="shared" si="0"/>
        <v>#DIV/0!</v>
      </c>
    </row>
    <row r="26" spans="1:15" ht="15.75" customHeight="1">
      <c r="A26" s="29" t="s">
        <v>37</v>
      </c>
      <c r="B26" s="30"/>
      <c r="C26" s="31"/>
      <c r="D26" s="32"/>
      <c r="E26" s="32"/>
      <c r="F26" s="129" t="e">
        <f t="shared" si="1"/>
        <v>#DIV/0!</v>
      </c>
      <c r="G26" s="34"/>
      <c r="H26" s="32"/>
      <c r="I26" s="32"/>
      <c r="J26" s="129" t="e">
        <f t="shared" si="2"/>
        <v>#DIV/0!</v>
      </c>
      <c r="K26" s="35"/>
      <c r="L26" s="32"/>
      <c r="M26" s="32"/>
      <c r="N26" s="129" t="e">
        <f t="shared" si="3"/>
        <v>#DIV/0!</v>
      </c>
      <c r="O26" s="30" t="e">
        <f t="shared" si="0"/>
        <v>#DIV/0!</v>
      </c>
    </row>
    <row r="27" spans="1:15" ht="15.75" customHeight="1">
      <c r="A27" s="29" t="s">
        <v>38</v>
      </c>
      <c r="B27" s="30"/>
      <c r="C27" s="31"/>
      <c r="D27" s="32"/>
      <c r="E27" s="32"/>
      <c r="F27" s="129" t="e">
        <f t="shared" si="1"/>
        <v>#DIV/0!</v>
      </c>
      <c r="G27" s="34"/>
      <c r="H27" s="32"/>
      <c r="I27" s="32"/>
      <c r="J27" s="129" t="e">
        <f t="shared" si="2"/>
        <v>#DIV/0!</v>
      </c>
      <c r="K27" s="35"/>
      <c r="L27" s="32"/>
      <c r="M27" s="32"/>
      <c r="N27" s="129" t="e">
        <f t="shared" si="3"/>
        <v>#DIV/0!</v>
      </c>
      <c r="O27" s="30" t="e">
        <f t="shared" si="0"/>
        <v>#DIV/0!</v>
      </c>
    </row>
    <row r="28" spans="1:15" ht="15.75" customHeight="1">
      <c r="A28" s="29" t="s">
        <v>39</v>
      </c>
      <c r="B28" s="30"/>
      <c r="C28" s="31"/>
      <c r="D28" s="32"/>
      <c r="E28" s="32"/>
      <c r="F28" s="129" t="e">
        <f t="shared" si="1"/>
        <v>#DIV/0!</v>
      </c>
      <c r="G28" s="34"/>
      <c r="H28" s="32"/>
      <c r="I28" s="32"/>
      <c r="J28" s="129" t="e">
        <f t="shared" si="2"/>
        <v>#DIV/0!</v>
      </c>
      <c r="K28" s="35"/>
      <c r="L28" s="32"/>
      <c r="M28" s="32"/>
      <c r="N28" s="129" t="e">
        <f t="shared" si="3"/>
        <v>#DIV/0!</v>
      </c>
      <c r="O28" s="30" t="e">
        <f t="shared" si="0"/>
        <v>#DIV/0!</v>
      </c>
    </row>
    <row r="29" spans="1:15" ht="15.75" customHeight="1">
      <c r="A29" s="29" t="s">
        <v>40</v>
      </c>
      <c r="B29" s="30"/>
      <c r="C29" s="31"/>
      <c r="D29" s="32"/>
      <c r="E29" s="32"/>
      <c r="F29" s="129" t="e">
        <f t="shared" si="1"/>
        <v>#DIV/0!</v>
      </c>
      <c r="G29" s="34"/>
      <c r="H29" s="32"/>
      <c r="I29" s="32"/>
      <c r="J29" s="129" t="e">
        <f t="shared" si="2"/>
        <v>#DIV/0!</v>
      </c>
      <c r="K29" s="35"/>
      <c r="L29" s="32"/>
      <c r="M29" s="32"/>
      <c r="N29" s="129" t="e">
        <f t="shared" si="3"/>
        <v>#DIV/0!</v>
      </c>
      <c r="O29" s="30" t="e">
        <f t="shared" si="0"/>
        <v>#DIV/0!</v>
      </c>
    </row>
    <row r="30" spans="1:15" ht="15.75" customHeight="1">
      <c r="A30" s="29" t="s">
        <v>41</v>
      </c>
      <c r="B30" s="36"/>
      <c r="C30" s="37"/>
      <c r="D30" s="38"/>
      <c r="E30" s="38"/>
      <c r="F30" s="130" t="e">
        <f>ROUND((D30+E30)/(C30/100),1)</f>
        <v>#DIV/0!</v>
      </c>
      <c r="G30" s="40"/>
      <c r="H30" s="38"/>
      <c r="I30" s="38"/>
      <c r="J30" s="130" t="e">
        <f>ROUND((H30+I30)/(G30/100),1)</f>
        <v>#DIV/0!</v>
      </c>
      <c r="K30" s="41"/>
      <c r="L30" s="38"/>
      <c r="M30" s="38"/>
      <c r="N30" s="130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43">
        <v>6000</v>
      </c>
      <c r="C32" s="44">
        <v>6000</v>
      </c>
      <c r="D32" s="45">
        <v>3052</v>
      </c>
      <c r="E32" s="45"/>
      <c r="F32" s="130">
        <f>ROUND((D32+E32)/(C32/100),1)</f>
        <v>50.9</v>
      </c>
      <c r="G32" s="45">
        <v>6000</v>
      </c>
      <c r="H32" s="45">
        <v>4369</v>
      </c>
      <c r="I32" s="45"/>
      <c r="J32" s="130">
        <f>ROUND((H32+I32)/(G32/100),1)</f>
        <v>72.8</v>
      </c>
      <c r="K32" s="218">
        <v>5700</v>
      </c>
      <c r="L32" s="45">
        <v>5675</v>
      </c>
      <c r="M32" s="45"/>
      <c r="N32" s="130">
        <f>ROUND((L32+M32)/(K32/100),1)</f>
        <v>99.6</v>
      </c>
      <c r="O32" s="36">
        <f t="shared" si="0"/>
        <v>94.6</v>
      </c>
    </row>
    <row r="33" spans="1:15" ht="15.75" customHeight="1" thickBot="1">
      <c r="A33" s="47" t="s">
        <v>43</v>
      </c>
      <c r="B33" s="48">
        <f>SUM(B5:B32)</f>
        <v>4130856</v>
      </c>
      <c r="C33" s="49">
        <f>SUM(C5:C32)</f>
        <v>4454104</v>
      </c>
      <c r="D33" s="50">
        <f>SUM(D5:D32)</f>
        <v>2159605.75</v>
      </c>
      <c r="E33" s="131">
        <f>SUM(E5:E30)</f>
        <v>0</v>
      </c>
      <c r="F33" s="108">
        <f t="shared" si="1"/>
        <v>48.5</v>
      </c>
      <c r="G33" s="48">
        <f>SUM(G5:G32)</f>
        <v>4504104</v>
      </c>
      <c r="H33" s="50">
        <f>SUM(H5:H32)</f>
        <v>3167360.4</v>
      </c>
      <c r="I33" s="50">
        <f>SUM(I5:I30)</f>
        <v>0</v>
      </c>
      <c r="J33" s="108">
        <f t="shared" si="2"/>
        <v>70.3</v>
      </c>
      <c r="K33" s="48">
        <f>SUM(K5:K32)</f>
        <v>4460898</v>
      </c>
      <c r="L33" s="50">
        <f>SUM(L5:L32)</f>
        <v>4538974.33</v>
      </c>
      <c r="M33" s="131">
        <f>SUM(M5:M30)</f>
        <v>0</v>
      </c>
      <c r="N33" s="108">
        <f t="shared" si="3"/>
        <v>101.8</v>
      </c>
      <c r="O33" s="108">
        <f t="shared" si="0"/>
        <v>109.9</v>
      </c>
    </row>
    <row r="36" spans="1:2" ht="15.75" thickBot="1">
      <c r="A36" s="54" t="s">
        <v>44</v>
      </c>
      <c r="B36" s="134"/>
    </row>
    <row r="37" spans="1:4" ht="15.75" thickBot="1">
      <c r="A37" s="56"/>
      <c r="B37" s="135" t="s">
        <v>10</v>
      </c>
      <c r="C37" s="136" t="s">
        <v>14</v>
      </c>
      <c r="D37" s="137" t="s">
        <v>15</v>
      </c>
    </row>
    <row r="38" spans="1:4" ht="15">
      <c r="A38" s="60" t="s">
        <v>45</v>
      </c>
      <c r="B38" s="61">
        <v>389208.62</v>
      </c>
      <c r="C38" s="25">
        <v>473200.62</v>
      </c>
      <c r="D38" s="62">
        <v>632577.52</v>
      </c>
    </row>
    <row r="39" spans="1:4" ht="15">
      <c r="A39" s="60" t="s">
        <v>46</v>
      </c>
      <c r="B39" s="63">
        <v>17113</v>
      </c>
      <c r="C39" s="32">
        <v>17113</v>
      </c>
      <c r="D39" s="64">
        <v>17113</v>
      </c>
    </row>
    <row r="40" spans="1:4" ht="15">
      <c r="A40" s="60" t="s">
        <v>47</v>
      </c>
      <c r="B40" s="63">
        <v>10070.5</v>
      </c>
      <c r="C40" s="32">
        <v>16874.5</v>
      </c>
      <c r="D40" s="64">
        <v>16239.5</v>
      </c>
    </row>
    <row r="41" spans="1:4" ht="15">
      <c r="A41" s="60" t="s">
        <v>48</v>
      </c>
      <c r="B41" s="63">
        <v>17073.71</v>
      </c>
      <c r="C41" s="32">
        <v>17073.71</v>
      </c>
      <c r="D41" s="64">
        <v>17073.71</v>
      </c>
    </row>
    <row r="42" spans="1:4" ht="15">
      <c r="A42" s="60" t="s">
        <v>49</v>
      </c>
      <c r="B42" s="63">
        <v>0</v>
      </c>
      <c r="C42" s="32">
        <v>0</v>
      </c>
      <c r="D42" s="64">
        <v>50000</v>
      </c>
    </row>
    <row r="43" spans="1:4" ht="15.75" thickBot="1">
      <c r="A43" s="65" t="s">
        <v>50</v>
      </c>
      <c r="B43" s="66">
        <v>123974</v>
      </c>
      <c r="C43" s="67">
        <v>39982</v>
      </c>
      <c r="D43" s="68">
        <v>605.1</v>
      </c>
    </row>
    <row r="47" spans="1:14" ht="16.5" thickBot="1">
      <c r="A47" s="3" t="s">
        <v>51</v>
      </c>
      <c r="B47" s="219" t="s">
        <v>1</v>
      </c>
      <c r="C47" s="219"/>
      <c r="D47" s="220"/>
      <c r="F47" s="3"/>
      <c r="G47" s="219"/>
      <c r="H47" s="220"/>
      <c r="I47"/>
      <c r="J47" s="3"/>
      <c r="K47" s="219"/>
      <c r="L47" s="220"/>
      <c r="N47" s="3"/>
    </row>
    <row r="48" spans="1:15" ht="15">
      <c r="A48" s="5" t="s">
        <v>2</v>
      </c>
      <c r="B48" s="118" t="s">
        <v>3</v>
      </c>
      <c r="C48" s="122" t="s">
        <v>4</v>
      </c>
      <c r="D48" s="474" t="s">
        <v>5</v>
      </c>
      <c r="E48" s="71"/>
      <c r="F48" s="472" t="s">
        <v>6</v>
      </c>
      <c r="G48" s="119" t="s">
        <v>4</v>
      </c>
      <c r="H48" s="120" t="s">
        <v>7</v>
      </c>
      <c r="I48" s="171"/>
      <c r="J48" s="73" t="s">
        <v>6</v>
      </c>
      <c r="K48" s="139" t="s">
        <v>4</v>
      </c>
      <c r="L48" s="120" t="s">
        <v>8</v>
      </c>
      <c r="M48" s="171"/>
      <c r="N48" s="73" t="s">
        <v>6</v>
      </c>
      <c r="O48" s="412" t="s">
        <v>95</v>
      </c>
    </row>
    <row r="49" spans="1:15" ht="15.75" thickBot="1">
      <c r="A49" s="14"/>
      <c r="B49" s="123" t="s">
        <v>9</v>
      </c>
      <c r="C49" s="126" t="s">
        <v>10</v>
      </c>
      <c r="D49" s="125" t="s">
        <v>11</v>
      </c>
      <c r="E49" s="18" t="s">
        <v>12</v>
      </c>
      <c r="F49" s="473" t="s">
        <v>13</v>
      </c>
      <c r="G49" s="124" t="s">
        <v>14</v>
      </c>
      <c r="H49" s="125" t="s">
        <v>11</v>
      </c>
      <c r="I49" s="83" t="s">
        <v>12</v>
      </c>
      <c r="J49" s="81" t="s">
        <v>13</v>
      </c>
      <c r="K49" s="141" t="s">
        <v>15</v>
      </c>
      <c r="L49" s="125" t="s">
        <v>11</v>
      </c>
      <c r="M49" s="83" t="s">
        <v>12</v>
      </c>
      <c r="N49" s="81" t="s">
        <v>13</v>
      </c>
      <c r="O49" s="413" t="s">
        <v>96</v>
      </c>
    </row>
    <row r="50" spans="1:15" ht="15">
      <c r="A50" s="85" t="s">
        <v>52</v>
      </c>
      <c r="B50" s="23"/>
      <c r="C50" s="24">
        <v>300000</v>
      </c>
      <c r="D50" s="86">
        <v>179938</v>
      </c>
      <c r="E50" s="87"/>
      <c r="F50" s="23">
        <f>ROUND((D50+E50)/(C50/100),1)</f>
        <v>60</v>
      </c>
      <c r="G50" s="24">
        <v>300000</v>
      </c>
      <c r="H50" s="86">
        <v>222601</v>
      </c>
      <c r="I50" s="87"/>
      <c r="J50" s="23">
        <f>ROUND((H50+I50)/(G50/100),1)</f>
        <v>74.2</v>
      </c>
      <c r="K50" s="143">
        <v>300000</v>
      </c>
      <c r="L50" s="86">
        <v>299737</v>
      </c>
      <c r="M50" s="87"/>
      <c r="N50" s="23">
        <f>ROUND((L50+M50)/(K50/100),1)</f>
        <v>99.9</v>
      </c>
      <c r="O50" s="23" t="e">
        <f aca="true" t="shared" si="4" ref="O50:O81">ROUND((L50+M50)/(B50/100),1)</f>
        <v>#DIV/0!</v>
      </c>
    </row>
    <row r="51" spans="1:15" ht="15">
      <c r="A51" s="90" t="s">
        <v>53</v>
      </c>
      <c r="B51" s="30">
        <v>130000</v>
      </c>
      <c r="C51" s="31">
        <v>130000</v>
      </c>
      <c r="D51" s="91">
        <v>69600</v>
      </c>
      <c r="E51" s="92"/>
      <c r="F51" s="30">
        <f aca="true" t="shared" si="5" ref="F51:F81">ROUND((D51+E51)/(C51/100),1)</f>
        <v>53.5</v>
      </c>
      <c r="G51" s="31">
        <v>130000</v>
      </c>
      <c r="H51" s="91">
        <v>86100</v>
      </c>
      <c r="I51" s="92"/>
      <c r="J51" s="30">
        <f aca="true" t="shared" si="6" ref="J51:J81">ROUND((H51+I51)/(G51/100),1)</f>
        <v>66.2</v>
      </c>
      <c r="K51" s="145">
        <v>130000</v>
      </c>
      <c r="L51" s="91">
        <v>131100</v>
      </c>
      <c r="M51" s="92"/>
      <c r="N51" s="30">
        <f aca="true" t="shared" si="7" ref="N51:N81">ROUND((L51+M51)/(K51/100),1)</f>
        <v>100.8</v>
      </c>
      <c r="O51" s="23">
        <f t="shared" si="4"/>
        <v>100.8</v>
      </c>
    </row>
    <row r="52" spans="1:15" ht="15">
      <c r="A52" s="90" t="s">
        <v>54</v>
      </c>
      <c r="B52" s="30"/>
      <c r="C52" s="31"/>
      <c r="D52" s="91"/>
      <c r="E52" s="92"/>
      <c r="F52" s="30" t="e">
        <f t="shared" si="5"/>
        <v>#DIV/0!</v>
      </c>
      <c r="G52" s="31"/>
      <c r="H52" s="91"/>
      <c r="I52" s="92"/>
      <c r="J52" s="30" t="e">
        <f t="shared" si="6"/>
        <v>#DIV/0!</v>
      </c>
      <c r="K52" s="145"/>
      <c r="L52" s="91"/>
      <c r="M52" s="92"/>
      <c r="N52" s="30" t="e">
        <f t="shared" si="7"/>
        <v>#DIV/0!</v>
      </c>
      <c r="O52" s="23" t="e">
        <f t="shared" si="4"/>
        <v>#DIV/0!</v>
      </c>
    </row>
    <row r="53" spans="1:15" ht="15">
      <c r="A53" s="90" t="s">
        <v>55</v>
      </c>
      <c r="B53" s="30"/>
      <c r="C53" s="31"/>
      <c r="D53" s="91"/>
      <c r="E53" s="92"/>
      <c r="F53" s="30" t="e">
        <f t="shared" si="5"/>
        <v>#DIV/0!</v>
      </c>
      <c r="G53" s="31"/>
      <c r="H53" s="91"/>
      <c r="I53" s="92"/>
      <c r="J53" s="30" t="e">
        <f t="shared" si="6"/>
        <v>#DIV/0!</v>
      </c>
      <c r="K53" s="145"/>
      <c r="L53" s="91"/>
      <c r="M53" s="92"/>
      <c r="N53" s="30" t="e">
        <f t="shared" si="7"/>
        <v>#DIV/0!</v>
      </c>
      <c r="O53" s="23" t="e">
        <f t="shared" si="4"/>
        <v>#DIV/0!</v>
      </c>
    </row>
    <row r="54" spans="1:15" ht="15">
      <c r="A54" s="90" t="s">
        <v>56</v>
      </c>
      <c r="B54" s="30"/>
      <c r="C54" s="31"/>
      <c r="D54" s="91"/>
      <c r="E54" s="92"/>
      <c r="F54" s="30" t="e">
        <f t="shared" si="5"/>
        <v>#DIV/0!</v>
      </c>
      <c r="G54" s="31"/>
      <c r="H54" s="91"/>
      <c r="I54" s="92"/>
      <c r="J54" s="30" t="e">
        <f t="shared" si="6"/>
        <v>#DIV/0!</v>
      </c>
      <c r="K54" s="145"/>
      <c r="L54" s="91"/>
      <c r="M54" s="92"/>
      <c r="N54" s="30" t="e">
        <f t="shared" si="7"/>
        <v>#DIV/0!</v>
      </c>
      <c r="O54" s="23" t="e">
        <f t="shared" si="4"/>
        <v>#DIV/0!</v>
      </c>
    </row>
    <row r="55" spans="1:15" ht="15">
      <c r="A55" s="90" t="s">
        <v>57</v>
      </c>
      <c r="B55" s="30"/>
      <c r="C55" s="31"/>
      <c r="D55" s="91"/>
      <c r="E55" s="92"/>
      <c r="F55" s="30" t="e">
        <f t="shared" si="5"/>
        <v>#DIV/0!</v>
      </c>
      <c r="G55" s="31"/>
      <c r="H55" s="91"/>
      <c r="I55" s="92"/>
      <c r="J55" s="30" t="e">
        <f t="shared" si="6"/>
        <v>#DIV/0!</v>
      </c>
      <c r="K55" s="145"/>
      <c r="L55" s="91"/>
      <c r="M55" s="92"/>
      <c r="N55" s="30" t="e">
        <f t="shared" si="7"/>
        <v>#DIV/0!</v>
      </c>
      <c r="O55" s="23" t="e">
        <f t="shared" si="4"/>
        <v>#DIV/0!</v>
      </c>
    </row>
    <row r="56" spans="1:15" ht="15">
      <c r="A56" s="90" t="s">
        <v>58</v>
      </c>
      <c r="B56" s="30"/>
      <c r="C56" s="31"/>
      <c r="D56" s="91"/>
      <c r="E56" s="92"/>
      <c r="F56" s="30" t="e">
        <f t="shared" si="5"/>
        <v>#DIV/0!</v>
      </c>
      <c r="G56" s="31"/>
      <c r="H56" s="91"/>
      <c r="I56" s="92"/>
      <c r="J56" s="30" t="e">
        <f t="shared" si="6"/>
        <v>#DIV/0!</v>
      </c>
      <c r="K56" s="145"/>
      <c r="L56" s="91"/>
      <c r="M56" s="92"/>
      <c r="N56" s="30" t="e">
        <f t="shared" si="7"/>
        <v>#DIV/0!</v>
      </c>
      <c r="O56" s="23" t="e">
        <f t="shared" si="4"/>
        <v>#DIV/0!</v>
      </c>
    </row>
    <row r="57" spans="1:15" ht="15">
      <c r="A57" s="90" t="s">
        <v>59</v>
      </c>
      <c r="B57" s="30"/>
      <c r="C57" s="31"/>
      <c r="D57" s="91"/>
      <c r="E57" s="92"/>
      <c r="F57" s="30" t="e">
        <f t="shared" si="5"/>
        <v>#DIV/0!</v>
      </c>
      <c r="G57" s="31"/>
      <c r="H57" s="91"/>
      <c r="I57" s="92"/>
      <c r="J57" s="30" t="e">
        <f t="shared" si="6"/>
        <v>#DIV/0!</v>
      </c>
      <c r="K57" s="145"/>
      <c r="L57" s="91"/>
      <c r="M57" s="92"/>
      <c r="N57" s="30" t="e">
        <f t="shared" si="7"/>
        <v>#DIV/0!</v>
      </c>
      <c r="O57" s="23" t="e">
        <f t="shared" si="4"/>
        <v>#DIV/0!</v>
      </c>
    </row>
    <row r="58" spans="1:15" ht="15">
      <c r="A58" s="90" t="s">
        <v>60</v>
      </c>
      <c r="B58" s="30"/>
      <c r="C58" s="31"/>
      <c r="D58" s="91"/>
      <c r="E58" s="92"/>
      <c r="F58" s="30" t="e">
        <f t="shared" si="5"/>
        <v>#DIV/0!</v>
      </c>
      <c r="G58" s="31"/>
      <c r="H58" s="91"/>
      <c r="I58" s="92"/>
      <c r="J58" s="30" t="e">
        <f t="shared" si="6"/>
        <v>#DIV/0!</v>
      </c>
      <c r="K58" s="145"/>
      <c r="L58" s="91"/>
      <c r="M58" s="92"/>
      <c r="N58" s="30" t="e">
        <f t="shared" si="7"/>
        <v>#DIV/0!</v>
      </c>
      <c r="O58" s="23" t="e">
        <f t="shared" si="4"/>
        <v>#DIV/0!</v>
      </c>
    </row>
    <row r="59" spans="1:15" ht="15">
      <c r="A59" s="90" t="s">
        <v>61</v>
      </c>
      <c r="B59" s="30"/>
      <c r="C59" s="31"/>
      <c r="D59" s="91"/>
      <c r="E59" s="92"/>
      <c r="F59" s="30" t="e">
        <f t="shared" si="5"/>
        <v>#DIV/0!</v>
      </c>
      <c r="G59" s="31"/>
      <c r="H59" s="91"/>
      <c r="I59" s="92"/>
      <c r="J59" s="30" t="e">
        <f t="shared" si="6"/>
        <v>#DIV/0!</v>
      </c>
      <c r="K59" s="145"/>
      <c r="L59" s="91"/>
      <c r="M59" s="92"/>
      <c r="N59" s="30" t="e">
        <f t="shared" si="7"/>
        <v>#DIV/0!</v>
      </c>
      <c r="O59" s="23" t="e">
        <f t="shared" si="4"/>
        <v>#DIV/0!</v>
      </c>
    </row>
    <row r="60" spans="1:15" ht="15">
      <c r="A60" s="90" t="s">
        <v>62</v>
      </c>
      <c r="B60" s="30"/>
      <c r="C60" s="31"/>
      <c r="D60" s="91"/>
      <c r="E60" s="92"/>
      <c r="F60" s="30" t="e">
        <f t="shared" si="5"/>
        <v>#DIV/0!</v>
      </c>
      <c r="G60" s="31"/>
      <c r="H60" s="91"/>
      <c r="I60" s="92"/>
      <c r="J60" s="30" t="e">
        <f t="shared" si="6"/>
        <v>#DIV/0!</v>
      </c>
      <c r="K60" s="145"/>
      <c r="L60" s="91"/>
      <c r="M60" s="92"/>
      <c r="N60" s="30" t="e">
        <f t="shared" si="7"/>
        <v>#DIV/0!</v>
      </c>
      <c r="O60" s="23" t="e">
        <f t="shared" si="4"/>
        <v>#DIV/0!</v>
      </c>
    </row>
    <row r="61" spans="1:15" ht="15">
      <c r="A61" s="90" t="s">
        <v>63</v>
      </c>
      <c r="B61" s="30"/>
      <c r="C61" s="31"/>
      <c r="D61" s="91"/>
      <c r="E61" s="92"/>
      <c r="F61" s="30" t="e">
        <f t="shared" si="5"/>
        <v>#DIV/0!</v>
      </c>
      <c r="G61" s="31"/>
      <c r="H61" s="91"/>
      <c r="I61" s="92"/>
      <c r="J61" s="30" t="e">
        <f t="shared" si="6"/>
        <v>#DIV/0!</v>
      </c>
      <c r="K61" s="145"/>
      <c r="L61" s="91"/>
      <c r="M61" s="92"/>
      <c r="N61" s="30" t="e">
        <f t="shared" si="7"/>
        <v>#DIV/0!</v>
      </c>
      <c r="O61" s="23" t="e">
        <f t="shared" si="4"/>
        <v>#DIV/0!</v>
      </c>
    </row>
    <row r="62" spans="1:15" ht="15">
      <c r="A62" s="90" t="s">
        <v>64</v>
      </c>
      <c r="B62" s="30"/>
      <c r="C62" s="31"/>
      <c r="D62" s="91"/>
      <c r="E62" s="92"/>
      <c r="F62" s="30" t="e">
        <f t="shared" si="5"/>
        <v>#DIV/0!</v>
      </c>
      <c r="G62" s="31"/>
      <c r="H62" s="91"/>
      <c r="I62" s="92"/>
      <c r="J62" s="30" t="e">
        <f t="shared" si="6"/>
        <v>#DIV/0!</v>
      </c>
      <c r="K62" s="145"/>
      <c r="L62" s="91"/>
      <c r="M62" s="92"/>
      <c r="N62" s="30" t="e">
        <f t="shared" si="7"/>
        <v>#DIV/0!</v>
      </c>
      <c r="O62" s="23" t="e">
        <f t="shared" si="4"/>
        <v>#DIV/0!</v>
      </c>
    </row>
    <row r="63" spans="1:15" ht="15">
      <c r="A63" s="90" t="s">
        <v>65</v>
      </c>
      <c r="B63" s="30"/>
      <c r="C63" s="31"/>
      <c r="D63" s="91"/>
      <c r="E63" s="92"/>
      <c r="F63" s="30" t="e">
        <f t="shared" si="5"/>
        <v>#DIV/0!</v>
      </c>
      <c r="G63" s="31"/>
      <c r="H63" s="91"/>
      <c r="I63" s="92"/>
      <c r="J63" s="30" t="e">
        <f t="shared" si="6"/>
        <v>#DIV/0!</v>
      </c>
      <c r="K63" s="145"/>
      <c r="L63" s="91"/>
      <c r="M63" s="92"/>
      <c r="N63" s="30" t="e">
        <f t="shared" si="7"/>
        <v>#DIV/0!</v>
      </c>
      <c r="O63" s="23" t="e">
        <f t="shared" si="4"/>
        <v>#DIV/0!</v>
      </c>
    </row>
    <row r="64" spans="1:15" ht="15">
      <c r="A64" s="90" t="s">
        <v>66</v>
      </c>
      <c r="B64" s="30"/>
      <c r="C64" s="31"/>
      <c r="D64" s="91"/>
      <c r="E64" s="92"/>
      <c r="F64" s="30" t="e">
        <f t="shared" si="5"/>
        <v>#DIV/0!</v>
      </c>
      <c r="G64" s="31"/>
      <c r="H64" s="91"/>
      <c r="I64" s="92"/>
      <c r="J64" s="30" t="e">
        <f t="shared" si="6"/>
        <v>#DIV/0!</v>
      </c>
      <c r="K64" s="145"/>
      <c r="L64" s="91"/>
      <c r="M64" s="92"/>
      <c r="N64" s="30" t="e">
        <f t="shared" si="7"/>
        <v>#DIV/0!</v>
      </c>
      <c r="O64" s="23" t="e">
        <f t="shared" si="4"/>
        <v>#DIV/0!</v>
      </c>
    </row>
    <row r="65" spans="1:15" ht="15">
      <c r="A65" s="90" t="s">
        <v>67</v>
      </c>
      <c r="B65" s="30"/>
      <c r="C65" s="31"/>
      <c r="D65" s="91"/>
      <c r="E65" s="92"/>
      <c r="F65" s="30" t="e">
        <f t="shared" si="5"/>
        <v>#DIV/0!</v>
      </c>
      <c r="G65" s="31"/>
      <c r="H65" s="91"/>
      <c r="I65" s="92"/>
      <c r="J65" s="30" t="e">
        <f t="shared" si="6"/>
        <v>#DIV/0!</v>
      </c>
      <c r="K65" s="145"/>
      <c r="L65" s="91"/>
      <c r="M65" s="92"/>
      <c r="N65" s="30" t="e">
        <f t="shared" si="7"/>
        <v>#DIV/0!</v>
      </c>
      <c r="O65" s="23" t="e">
        <f t="shared" si="4"/>
        <v>#DIV/0!</v>
      </c>
    </row>
    <row r="66" spans="1:15" ht="15">
      <c r="A66" s="90" t="s">
        <v>68</v>
      </c>
      <c r="B66" s="30"/>
      <c r="C66" s="31"/>
      <c r="D66" s="91"/>
      <c r="E66" s="92"/>
      <c r="F66" s="30" t="e">
        <f t="shared" si="5"/>
        <v>#DIV/0!</v>
      </c>
      <c r="G66" s="31"/>
      <c r="H66" s="91">
        <v>12700</v>
      </c>
      <c r="I66" s="92"/>
      <c r="J66" s="30" t="e">
        <f t="shared" si="6"/>
        <v>#DIV/0!</v>
      </c>
      <c r="K66" s="145"/>
      <c r="L66" s="91">
        <v>12700</v>
      </c>
      <c r="M66" s="92"/>
      <c r="N66" s="30" t="e">
        <f t="shared" si="7"/>
        <v>#DIV/0!</v>
      </c>
      <c r="O66" s="23" t="e">
        <f t="shared" si="4"/>
        <v>#DIV/0!</v>
      </c>
    </row>
    <row r="67" spans="1:15" ht="15">
      <c r="A67" s="90" t="s">
        <v>69</v>
      </c>
      <c r="B67" s="30">
        <v>3000</v>
      </c>
      <c r="C67" s="31">
        <v>3000</v>
      </c>
      <c r="D67" s="91">
        <v>1384.06</v>
      </c>
      <c r="E67" s="92">
        <v>0</v>
      </c>
      <c r="F67" s="30">
        <f t="shared" si="5"/>
        <v>46.1</v>
      </c>
      <c r="G67" s="31">
        <v>3000</v>
      </c>
      <c r="H67" s="91">
        <v>2621</v>
      </c>
      <c r="I67" s="92"/>
      <c r="J67" s="30">
        <f t="shared" si="6"/>
        <v>87.4</v>
      </c>
      <c r="K67" s="145">
        <v>3000</v>
      </c>
      <c r="L67" s="91">
        <v>3538.5</v>
      </c>
      <c r="M67" s="92"/>
      <c r="N67" s="30">
        <f t="shared" si="7"/>
        <v>118</v>
      </c>
      <c r="O67" s="23">
        <f t="shared" si="4"/>
        <v>118</v>
      </c>
    </row>
    <row r="68" spans="1:15" ht="15">
      <c r="A68" s="90" t="s">
        <v>70</v>
      </c>
      <c r="B68" s="30"/>
      <c r="C68" s="31"/>
      <c r="D68" s="91"/>
      <c r="E68" s="92"/>
      <c r="F68" s="30" t="e">
        <f t="shared" si="5"/>
        <v>#DIV/0!</v>
      </c>
      <c r="G68" s="31"/>
      <c r="H68" s="91"/>
      <c r="I68" s="92"/>
      <c r="J68" s="30" t="e">
        <f t="shared" si="6"/>
        <v>#DIV/0!</v>
      </c>
      <c r="K68" s="145"/>
      <c r="L68" s="91"/>
      <c r="M68" s="92"/>
      <c r="N68" s="30" t="e">
        <f t="shared" si="7"/>
        <v>#DIV/0!</v>
      </c>
      <c r="O68" s="23" t="e">
        <f t="shared" si="4"/>
        <v>#DIV/0!</v>
      </c>
    </row>
    <row r="69" spans="1:15" ht="15">
      <c r="A69" s="90" t="s">
        <v>71</v>
      </c>
      <c r="B69" s="30"/>
      <c r="C69" s="31"/>
      <c r="D69" s="91"/>
      <c r="E69" s="92"/>
      <c r="F69" s="30" t="e">
        <f t="shared" si="5"/>
        <v>#DIV/0!</v>
      </c>
      <c r="G69" s="31"/>
      <c r="H69" s="91"/>
      <c r="I69" s="92"/>
      <c r="J69" s="30" t="e">
        <f t="shared" si="6"/>
        <v>#DIV/0!</v>
      </c>
      <c r="K69" s="145"/>
      <c r="L69" s="91"/>
      <c r="M69" s="92"/>
      <c r="N69" s="30" t="e">
        <f t="shared" si="7"/>
        <v>#DIV/0!</v>
      </c>
      <c r="O69" s="23" t="e">
        <f t="shared" si="4"/>
        <v>#DIV/0!</v>
      </c>
    </row>
    <row r="70" spans="1:15" ht="15">
      <c r="A70" s="90" t="s">
        <v>72</v>
      </c>
      <c r="B70" s="30"/>
      <c r="C70" s="31"/>
      <c r="D70" s="91"/>
      <c r="E70" s="92"/>
      <c r="F70" s="30" t="e">
        <f t="shared" si="5"/>
        <v>#DIV/0!</v>
      </c>
      <c r="G70" s="31"/>
      <c r="H70" s="91"/>
      <c r="I70" s="92"/>
      <c r="J70" s="30" t="e">
        <f t="shared" si="6"/>
        <v>#DIV/0!</v>
      </c>
      <c r="K70" s="145"/>
      <c r="L70" s="91"/>
      <c r="M70" s="92"/>
      <c r="N70" s="30" t="e">
        <f t="shared" si="7"/>
        <v>#DIV/0!</v>
      </c>
      <c r="O70" s="23" t="e">
        <f t="shared" si="4"/>
        <v>#DIV/0!</v>
      </c>
    </row>
    <row r="71" spans="1:15" ht="15">
      <c r="A71" s="95" t="s">
        <v>73</v>
      </c>
      <c r="B71" s="227">
        <f>SUM(B50:B70)</f>
        <v>133000</v>
      </c>
      <c r="C71" s="93">
        <f>SUM(C50:C70)</f>
        <v>433000</v>
      </c>
      <c r="D71" s="228">
        <f>SUM(D50:D70)</f>
        <v>250922.06</v>
      </c>
      <c r="E71" s="229">
        <f>SUM(E50:E70)</f>
        <v>0</v>
      </c>
      <c r="F71" s="227">
        <f t="shared" si="5"/>
        <v>57.9</v>
      </c>
      <c r="G71" s="93">
        <f>SUM(G50:G70)</f>
        <v>433000</v>
      </c>
      <c r="H71" s="228">
        <f>SUM(H50:H70)</f>
        <v>324022</v>
      </c>
      <c r="I71" s="229">
        <f>SUM(I50:I70)</f>
        <v>0</v>
      </c>
      <c r="J71" s="227">
        <f t="shared" si="6"/>
        <v>74.8</v>
      </c>
      <c r="K71" s="93">
        <f>SUM(K50:K70)</f>
        <v>433000</v>
      </c>
      <c r="L71" s="228">
        <f>SUM(L50:L70)</f>
        <v>447075.5</v>
      </c>
      <c r="M71" s="229">
        <f>SUM(M50:M70)</f>
        <v>0</v>
      </c>
      <c r="N71" s="30">
        <f t="shared" si="7"/>
        <v>103.3</v>
      </c>
      <c r="O71" s="23">
        <f t="shared" si="4"/>
        <v>336.1</v>
      </c>
    </row>
    <row r="72" spans="1:15" ht="15">
      <c r="A72" s="90" t="s">
        <v>74</v>
      </c>
      <c r="B72" s="230"/>
      <c r="C72" s="98"/>
      <c r="D72" s="231"/>
      <c r="E72" s="232"/>
      <c r="F72" s="227" t="e">
        <f t="shared" si="5"/>
        <v>#DIV/0!</v>
      </c>
      <c r="G72" s="98"/>
      <c r="H72" s="231"/>
      <c r="I72" s="232"/>
      <c r="J72" s="227" t="e">
        <f t="shared" si="6"/>
        <v>#DIV/0!</v>
      </c>
      <c r="K72" s="99"/>
      <c r="L72" s="231"/>
      <c r="M72" s="232"/>
      <c r="N72" s="30" t="e">
        <f t="shared" si="7"/>
        <v>#DIV/0!</v>
      </c>
      <c r="O72" s="23" t="e">
        <f t="shared" si="4"/>
        <v>#DIV/0!</v>
      </c>
    </row>
    <row r="73" spans="1:15" ht="15">
      <c r="A73" s="90" t="s">
        <v>75</v>
      </c>
      <c r="B73" s="230">
        <v>813358</v>
      </c>
      <c r="C73" s="98">
        <v>813358</v>
      </c>
      <c r="D73" s="231">
        <v>406677</v>
      </c>
      <c r="E73" s="232"/>
      <c r="F73" s="230">
        <f t="shared" si="5"/>
        <v>50</v>
      </c>
      <c r="G73" s="98">
        <v>863358</v>
      </c>
      <c r="H73" s="231">
        <v>660017</v>
      </c>
      <c r="I73" s="232"/>
      <c r="J73" s="230">
        <f t="shared" si="6"/>
        <v>76.4</v>
      </c>
      <c r="K73" s="99">
        <v>863358</v>
      </c>
      <c r="L73" s="231">
        <v>863358</v>
      </c>
      <c r="M73" s="232"/>
      <c r="N73" s="36">
        <f t="shared" si="7"/>
        <v>100</v>
      </c>
      <c r="O73" s="23">
        <f t="shared" si="4"/>
        <v>106.1</v>
      </c>
    </row>
    <row r="74" spans="1:15" ht="15">
      <c r="A74" s="95" t="s">
        <v>76</v>
      </c>
      <c r="B74" s="233"/>
      <c r="C74" s="104"/>
      <c r="D74" s="234"/>
      <c r="E74" s="235"/>
      <c r="F74" s="230" t="e">
        <f t="shared" si="5"/>
        <v>#DIV/0!</v>
      </c>
      <c r="G74" s="104"/>
      <c r="H74" s="234">
        <v>22077</v>
      </c>
      <c r="I74" s="235"/>
      <c r="J74" s="230" t="e">
        <f t="shared" si="6"/>
        <v>#DIV/0!</v>
      </c>
      <c r="K74" s="104"/>
      <c r="L74" s="228">
        <v>22077</v>
      </c>
      <c r="M74" s="235"/>
      <c r="N74" s="36" t="e">
        <f t="shared" si="7"/>
        <v>#DIV/0!</v>
      </c>
      <c r="O74" s="23" t="e">
        <f t="shared" si="4"/>
        <v>#DIV/0!</v>
      </c>
    </row>
    <row r="75" spans="1:15" ht="15">
      <c r="A75" s="90" t="s">
        <v>77</v>
      </c>
      <c r="B75" s="227">
        <v>3184498</v>
      </c>
      <c r="C75" s="93">
        <v>3207746</v>
      </c>
      <c r="D75" s="228">
        <v>1567821</v>
      </c>
      <c r="E75" s="229"/>
      <c r="F75" s="230">
        <f t="shared" si="5"/>
        <v>48.9</v>
      </c>
      <c r="G75" s="93">
        <v>3207746</v>
      </c>
      <c r="H75" s="228">
        <v>2189874</v>
      </c>
      <c r="I75" s="229"/>
      <c r="J75" s="230">
        <f t="shared" si="6"/>
        <v>68.3</v>
      </c>
      <c r="K75" s="93">
        <v>3164540</v>
      </c>
      <c r="L75" s="228">
        <v>3164540</v>
      </c>
      <c r="M75" s="229"/>
      <c r="N75" s="36">
        <f t="shared" si="7"/>
        <v>100</v>
      </c>
      <c r="O75" s="23">
        <f t="shared" si="4"/>
        <v>99.4</v>
      </c>
    </row>
    <row r="76" spans="1:15" ht="15">
      <c r="A76" s="90" t="s">
        <v>78</v>
      </c>
      <c r="B76" s="227"/>
      <c r="C76" s="93"/>
      <c r="D76" s="228"/>
      <c r="E76" s="229"/>
      <c r="F76" s="227" t="e">
        <f t="shared" si="5"/>
        <v>#DIV/0!</v>
      </c>
      <c r="G76" s="93"/>
      <c r="H76" s="228"/>
      <c r="I76" s="229"/>
      <c r="J76" s="227" t="e">
        <f t="shared" si="6"/>
        <v>#DIV/0!</v>
      </c>
      <c r="K76" s="93"/>
      <c r="L76" s="228"/>
      <c r="M76" s="229"/>
      <c r="N76" s="30" t="e">
        <f t="shared" si="7"/>
        <v>#DIV/0!</v>
      </c>
      <c r="O76" s="23" t="e">
        <f t="shared" si="4"/>
        <v>#DIV/0!</v>
      </c>
    </row>
    <row r="77" spans="1:15" ht="15">
      <c r="A77" s="90" t="s">
        <v>79</v>
      </c>
      <c r="B77" s="227"/>
      <c r="C77" s="93"/>
      <c r="D77" s="228">
        <v>44165</v>
      </c>
      <c r="E77" s="229"/>
      <c r="F77" s="230" t="e">
        <f t="shared" si="5"/>
        <v>#DIV/0!</v>
      </c>
      <c r="G77" s="93"/>
      <c r="H77" s="228">
        <v>57645</v>
      </c>
      <c r="I77" s="229"/>
      <c r="J77" s="230" t="e">
        <f t="shared" si="6"/>
        <v>#DIV/0!</v>
      </c>
      <c r="K77" s="93"/>
      <c r="L77" s="228">
        <v>57645</v>
      </c>
      <c r="M77" s="229"/>
      <c r="N77" s="36" t="e">
        <f t="shared" si="7"/>
        <v>#DIV/0!</v>
      </c>
      <c r="O77" s="23" t="e">
        <f t="shared" si="4"/>
        <v>#DIV/0!</v>
      </c>
    </row>
    <row r="78" spans="1:15" ht="15">
      <c r="A78" s="95" t="s">
        <v>80</v>
      </c>
      <c r="B78" s="227"/>
      <c r="C78" s="93"/>
      <c r="D78" s="228"/>
      <c r="E78" s="229"/>
      <c r="F78" s="230" t="e">
        <f t="shared" si="5"/>
        <v>#DIV/0!</v>
      </c>
      <c r="G78" s="93"/>
      <c r="H78" s="228"/>
      <c r="I78" s="229"/>
      <c r="J78" s="230" t="e">
        <f t="shared" si="6"/>
        <v>#DIV/0!</v>
      </c>
      <c r="K78" s="93"/>
      <c r="L78" s="228"/>
      <c r="M78" s="229"/>
      <c r="N78" s="36" t="e">
        <f t="shared" si="7"/>
        <v>#DIV/0!</v>
      </c>
      <c r="O78" s="23" t="e">
        <f t="shared" si="4"/>
        <v>#DIV/0!</v>
      </c>
    </row>
    <row r="79" spans="1:15" ht="15">
      <c r="A79" s="95" t="s">
        <v>81</v>
      </c>
      <c r="B79" s="227">
        <f>SUM(B73:B78)</f>
        <v>3997856</v>
      </c>
      <c r="C79" s="93">
        <f>SUM(C73:C78)</f>
        <v>4021104</v>
      </c>
      <c r="D79" s="228">
        <f>SUM(D73:D78)</f>
        <v>2018663</v>
      </c>
      <c r="E79" s="229">
        <f>SUM(E73:E78)</f>
        <v>0</v>
      </c>
      <c r="F79" s="227">
        <f t="shared" si="5"/>
        <v>50.2</v>
      </c>
      <c r="G79" s="93">
        <f>SUM(G73:G78)</f>
        <v>4071104</v>
      </c>
      <c r="H79" s="228">
        <f>SUM(H73:H78)</f>
        <v>2929613</v>
      </c>
      <c r="I79" s="229">
        <f>SUM(I73:I78)</f>
        <v>0</v>
      </c>
      <c r="J79" s="227">
        <f t="shared" si="6"/>
        <v>72</v>
      </c>
      <c r="K79" s="93">
        <f>SUM(K73:K78)</f>
        <v>4027898</v>
      </c>
      <c r="L79" s="228">
        <f>SUM(L73:L78)</f>
        <v>4107620</v>
      </c>
      <c r="M79" s="229">
        <f>SUM(M73:M78)</f>
        <v>0</v>
      </c>
      <c r="N79" s="30">
        <f t="shared" si="7"/>
        <v>102</v>
      </c>
      <c r="O79" s="23">
        <f t="shared" si="4"/>
        <v>102.7</v>
      </c>
    </row>
    <row r="80" spans="1:15" ht="15.75" thickBot="1">
      <c r="A80" s="105" t="s">
        <v>82</v>
      </c>
      <c r="B80" s="230">
        <f>B71+B79</f>
        <v>4130856</v>
      </c>
      <c r="C80" s="98">
        <f>C71+C79</f>
        <v>4454104</v>
      </c>
      <c r="D80" s="231">
        <f>D71+D79</f>
        <v>2269585.06</v>
      </c>
      <c r="E80" s="232">
        <f>E71+E79</f>
        <v>0</v>
      </c>
      <c r="F80" s="230">
        <f t="shared" si="5"/>
        <v>51</v>
      </c>
      <c r="G80" s="98">
        <f>G71+G79</f>
        <v>4504104</v>
      </c>
      <c r="H80" s="231">
        <f>H71+H79</f>
        <v>3253635</v>
      </c>
      <c r="I80" s="231">
        <f>I71+I79</f>
        <v>0</v>
      </c>
      <c r="J80" s="230">
        <f t="shared" si="6"/>
        <v>72.2</v>
      </c>
      <c r="K80" s="98">
        <f>K71+K79</f>
        <v>4460898</v>
      </c>
      <c r="L80" s="231">
        <f>L71+L79</f>
        <v>4554695.5</v>
      </c>
      <c r="M80" s="232">
        <f>M71+M79</f>
        <v>0</v>
      </c>
      <c r="N80" s="36">
        <f t="shared" si="7"/>
        <v>102.1</v>
      </c>
      <c r="O80" s="414">
        <f t="shared" si="4"/>
        <v>110.3</v>
      </c>
    </row>
    <row r="81" spans="1:15" ht="15.75" thickBot="1">
      <c r="A81" s="107" t="s">
        <v>83</v>
      </c>
      <c r="B81" s="109">
        <f>B80-B33</f>
        <v>0</v>
      </c>
      <c r="C81" s="109">
        <f>C80-C33</f>
        <v>0</v>
      </c>
      <c r="D81" s="109">
        <f>D80-D33</f>
        <v>109979.31000000006</v>
      </c>
      <c r="E81" s="109">
        <f>E80-E33</f>
        <v>0</v>
      </c>
      <c r="F81" s="109" t="e">
        <f t="shared" si="5"/>
        <v>#DIV/0!</v>
      </c>
      <c r="G81" s="109">
        <f>G80-G33</f>
        <v>0</v>
      </c>
      <c r="H81" s="109">
        <f>H80-H33</f>
        <v>86274.6000000001</v>
      </c>
      <c r="I81" s="109">
        <f>I80-I33</f>
        <v>0</v>
      </c>
      <c r="J81" s="109" t="e">
        <f t="shared" si="6"/>
        <v>#DIV/0!</v>
      </c>
      <c r="K81" s="109">
        <f>K80-K33</f>
        <v>0</v>
      </c>
      <c r="L81" s="109">
        <f>L80-L33</f>
        <v>15721.169999999925</v>
      </c>
      <c r="M81" s="109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ht="15.75" thickBot="1">
      <c r="A82" s="454" t="s">
        <v>132</v>
      </c>
      <c r="B82" s="455"/>
      <c r="C82" s="455"/>
      <c r="D82" s="457">
        <f>D81+E81</f>
        <v>109979.31000000006</v>
      </c>
      <c r="E82" s="439"/>
      <c r="F82" s="439"/>
      <c r="G82" s="456"/>
      <c r="H82" s="457">
        <f>H81+I81</f>
        <v>86274.6000000001</v>
      </c>
      <c r="I82" s="439"/>
      <c r="J82" s="439"/>
      <c r="K82" s="456"/>
      <c r="L82" s="457">
        <f>L81+M81</f>
        <v>15721.169999999925</v>
      </c>
      <c r="M82" s="438"/>
      <c r="N82" s="438"/>
      <c r="O82" s="453"/>
    </row>
    <row r="83" spans="2:12" ht="15">
      <c r="B83" s="220"/>
      <c r="C83" s="220"/>
      <c r="D83" s="220"/>
      <c r="G83" s="220"/>
      <c r="H83" s="220"/>
      <c r="I83"/>
      <c r="K83" s="220"/>
      <c r="L83" s="220"/>
    </row>
    <row r="84" spans="2:12" ht="15">
      <c r="B84" s="220"/>
      <c r="C84" s="220"/>
      <c r="D84" s="220"/>
      <c r="G84" s="220"/>
      <c r="H84" s="220"/>
      <c r="I84"/>
      <c r="K84" s="220"/>
      <c r="L84" s="220"/>
    </row>
    <row r="85" spans="1:12" ht="15">
      <c r="A85" s="111" t="s">
        <v>84</v>
      </c>
      <c r="B85" s="220"/>
      <c r="C85" s="220"/>
      <c r="D85" s="220"/>
      <c r="G85" s="220"/>
      <c r="H85" s="220"/>
      <c r="I85"/>
      <c r="K85" s="220"/>
      <c r="L85" s="220"/>
    </row>
    <row r="86" spans="2:12" ht="15.75" thickBot="1">
      <c r="B86" s="220"/>
      <c r="C86" s="220"/>
      <c r="D86" s="220"/>
      <c r="G86" s="220"/>
      <c r="H86" s="220"/>
      <c r="I86"/>
      <c r="K86" s="220"/>
      <c r="L86" s="220"/>
    </row>
    <row r="87" spans="1:12" ht="15">
      <c r="A87" s="56"/>
      <c r="B87" s="222" t="s">
        <v>10</v>
      </c>
      <c r="C87" s="221" t="s">
        <v>14</v>
      </c>
      <c r="D87" s="223" t="s">
        <v>15</v>
      </c>
      <c r="E87" s="53"/>
      <c r="G87" s="220"/>
      <c r="H87" s="432" t="s">
        <v>107</v>
      </c>
      <c r="I87"/>
      <c r="K87" s="220"/>
      <c r="L87" s="220"/>
    </row>
    <row r="88" spans="1:12" ht="15">
      <c r="A88" s="60" t="s">
        <v>85</v>
      </c>
      <c r="B88" s="34">
        <v>74602</v>
      </c>
      <c r="C88" s="91">
        <v>171176</v>
      </c>
      <c r="D88" s="129">
        <v>162445</v>
      </c>
      <c r="E88" s="53"/>
      <c r="G88" s="220"/>
      <c r="H88" s="432" t="s">
        <v>108</v>
      </c>
      <c r="I88"/>
      <c r="K88" s="220"/>
      <c r="L88" s="220"/>
    </row>
    <row r="89" spans="1:12" ht="15">
      <c r="A89" s="114" t="s">
        <v>86</v>
      </c>
      <c r="B89" s="34">
        <v>1183</v>
      </c>
      <c r="C89" s="91">
        <v>1183</v>
      </c>
      <c r="D89" s="129">
        <v>1183</v>
      </c>
      <c r="E89" s="53"/>
      <c r="G89" s="220"/>
      <c r="H89" s="220"/>
      <c r="I89"/>
      <c r="K89" s="220"/>
      <c r="L89" s="220"/>
    </row>
    <row r="90" spans="1:12" ht="15">
      <c r="A90" s="114" t="s">
        <v>87</v>
      </c>
      <c r="B90" s="34">
        <v>14696.7</v>
      </c>
      <c r="C90" s="91">
        <v>22077</v>
      </c>
      <c r="D90" s="129">
        <v>62247.72</v>
      </c>
      <c r="E90" s="53"/>
      <c r="G90" s="220"/>
      <c r="H90" s="220"/>
      <c r="I90"/>
      <c r="K90" s="220"/>
      <c r="L90" s="220"/>
    </row>
    <row r="91" spans="1:12" ht="15.75" thickBot="1">
      <c r="A91" s="65" t="s">
        <v>88</v>
      </c>
      <c r="B91" s="224">
        <v>0</v>
      </c>
      <c r="C91" s="225">
        <v>0</v>
      </c>
      <c r="D91" s="226">
        <v>0</v>
      </c>
      <c r="E91" s="53"/>
      <c r="G91" s="220"/>
      <c r="H91" s="220"/>
      <c r="I91"/>
      <c r="K91" s="220"/>
      <c r="L91" s="220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73">
      <selection activeCell="E90" sqref="E90"/>
    </sheetView>
  </sheetViews>
  <sheetFormatPr defaultColWidth="9.140625" defaultRowHeight="15"/>
  <cols>
    <col min="1" max="1" width="22.421875" style="0" customWidth="1"/>
    <col min="2" max="2" width="14.8515625" style="0" customWidth="1"/>
    <col min="3" max="3" width="14.7109375" style="0" customWidth="1"/>
    <col min="4" max="4" width="15.00390625" style="0" customWidth="1"/>
    <col min="5" max="5" width="8.421875" style="0" customWidth="1"/>
    <col min="6" max="6" width="6.421875" style="0" bestFit="1" customWidth="1"/>
    <col min="7" max="7" width="14.8515625" style="0" customWidth="1"/>
    <col min="8" max="8" width="15.140625" style="0" customWidth="1"/>
    <col min="9" max="9" width="8.28125" style="0" customWidth="1"/>
    <col min="10" max="10" width="6.421875" style="0" bestFit="1" customWidth="1"/>
    <col min="11" max="11" width="14.7109375" style="0" customWidth="1"/>
    <col min="12" max="12" width="15.00390625" style="0" customWidth="1"/>
    <col min="13" max="13" width="8.57421875" style="0" customWidth="1"/>
    <col min="14" max="14" width="6.421875" style="0" bestFit="1" customWidth="1"/>
    <col min="15" max="15" width="7.00390625" style="0" bestFit="1" customWidth="1"/>
  </cols>
  <sheetData>
    <row r="1" spans="1:8" ht="15">
      <c r="A1" s="1"/>
      <c r="H1" s="450" t="s">
        <v>138</v>
      </c>
    </row>
    <row r="2" spans="1:14" ht="16.5" thickBot="1">
      <c r="A2" s="3" t="s">
        <v>0</v>
      </c>
      <c r="B2" s="3" t="s">
        <v>1</v>
      </c>
      <c r="C2" s="3"/>
      <c r="F2" s="3"/>
      <c r="G2" s="3"/>
      <c r="J2" s="3"/>
      <c r="K2" s="3"/>
      <c r="N2" s="3"/>
    </row>
    <row r="3" spans="1:15" ht="15">
      <c r="A3" s="5" t="s">
        <v>2</v>
      </c>
      <c r="B3" s="69" t="s">
        <v>3</v>
      </c>
      <c r="C3" s="74" t="s">
        <v>4</v>
      </c>
      <c r="D3" s="75" t="s">
        <v>5</v>
      </c>
      <c r="E3" s="9"/>
      <c r="F3" s="10" t="s">
        <v>6</v>
      </c>
      <c r="G3" s="70" t="s">
        <v>4</v>
      </c>
      <c r="H3" s="75" t="s">
        <v>7</v>
      </c>
      <c r="I3" s="9"/>
      <c r="J3" s="10" t="s">
        <v>6</v>
      </c>
      <c r="K3" s="154" t="s">
        <v>4</v>
      </c>
      <c r="L3" s="75" t="s">
        <v>8</v>
      </c>
      <c r="M3" s="9"/>
      <c r="N3" s="10" t="s">
        <v>6</v>
      </c>
      <c r="O3" s="412" t="s">
        <v>95</v>
      </c>
    </row>
    <row r="4" spans="1:15" ht="15.75" thickBot="1">
      <c r="A4" s="14"/>
      <c r="B4" s="78" t="s">
        <v>9</v>
      </c>
      <c r="C4" s="82" t="s">
        <v>10</v>
      </c>
      <c r="D4" s="18" t="s">
        <v>11</v>
      </c>
      <c r="E4" s="18" t="s">
        <v>12</v>
      </c>
      <c r="F4" s="19" t="s">
        <v>13</v>
      </c>
      <c r="G4" s="79" t="s">
        <v>14</v>
      </c>
      <c r="H4" s="18" t="s">
        <v>11</v>
      </c>
      <c r="I4" s="18" t="s">
        <v>12</v>
      </c>
      <c r="J4" s="19" t="s">
        <v>13</v>
      </c>
      <c r="K4" s="156" t="s">
        <v>15</v>
      </c>
      <c r="L4" s="18" t="s">
        <v>11</v>
      </c>
      <c r="M4" s="18" t="s">
        <v>12</v>
      </c>
      <c r="N4" s="19" t="s">
        <v>13</v>
      </c>
      <c r="O4" s="413" t="s">
        <v>96</v>
      </c>
    </row>
    <row r="5" spans="1:15" ht="15.75" customHeight="1">
      <c r="A5" s="22" t="s">
        <v>16</v>
      </c>
      <c r="B5" s="23">
        <v>898240</v>
      </c>
      <c r="C5" s="24">
        <v>898240</v>
      </c>
      <c r="D5" s="25">
        <v>520263.92</v>
      </c>
      <c r="E5" s="25"/>
      <c r="F5" s="128">
        <f>ROUND((D5+E5)/(C5/100),1)</f>
        <v>57.9</v>
      </c>
      <c r="G5" s="27">
        <v>898240</v>
      </c>
      <c r="H5" s="25">
        <v>662795.36</v>
      </c>
      <c r="I5" s="25"/>
      <c r="J5" s="128">
        <f>ROUND((H5+I5)/(G5/100),1)</f>
        <v>73.8</v>
      </c>
      <c r="K5" s="28">
        <v>933240</v>
      </c>
      <c r="L5" s="25">
        <v>1040475.05</v>
      </c>
      <c r="M5" s="25"/>
      <c r="N5" s="128">
        <f>ROUND((L5+M5)/(K5/100),1)</f>
        <v>111.5</v>
      </c>
      <c r="O5" s="23">
        <f aca="true" t="shared" si="0" ref="O5:O33">ROUND((L5+M5)/(B5/100),1)</f>
        <v>115.8</v>
      </c>
    </row>
    <row r="6" spans="1:15" ht="15.75" customHeight="1">
      <c r="A6" s="29" t="s">
        <v>17</v>
      </c>
      <c r="B6" s="30">
        <v>110000</v>
      </c>
      <c r="C6" s="31">
        <v>110000</v>
      </c>
      <c r="D6" s="32">
        <v>-231</v>
      </c>
      <c r="E6" s="32"/>
      <c r="F6" s="129">
        <f>ROUND((D6+E6)/(C6/100),1)</f>
        <v>-0.2</v>
      </c>
      <c r="G6" s="34">
        <v>110000</v>
      </c>
      <c r="H6" s="32">
        <v>-231</v>
      </c>
      <c r="I6" s="32"/>
      <c r="J6" s="129">
        <f>ROUND((H6+I6)/(G6/100),1)</f>
        <v>-0.2</v>
      </c>
      <c r="K6" s="35">
        <v>110000</v>
      </c>
      <c r="L6" s="32">
        <v>106037</v>
      </c>
      <c r="M6" s="32"/>
      <c r="N6" s="129">
        <f>ROUND((L6+M6)/(K6/100),1)</f>
        <v>96.4</v>
      </c>
      <c r="O6" s="30">
        <f t="shared" si="0"/>
        <v>96.4</v>
      </c>
    </row>
    <row r="7" spans="1:15" ht="15.75" customHeight="1">
      <c r="A7" s="29" t="s">
        <v>18</v>
      </c>
      <c r="B7" s="30">
        <v>10000</v>
      </c>
      <c r="C7" s="31">
        <v>10000</v>
      </c>
      <c r="D7" s="32">
        <v>6236.24</v>
      </c>
      <c r="E7" s="32"/>
      <c r="F7" s="129">
        <f>ROUND((D7+E7)/(C7/100),1)</f>
        <v>62.4</v>
      </c>
      <c r="G7" s="34">
        <v>10000</v>
      </c>
      <c r="H7" s="32">
        <v>6236.24</v>
      </c>
      <c r="I7" s="32"/>
      <c r="J7" s="129">
        <f>ROUND((H7+I7)/(G7/100),1)</f>
        <v>62.4</v>
      </c>
      <c r="K7" s="35">
        <v>10000</v>
      </c>
      <c r="L7" s="32">
        <v>10321.95</v>
      </c>
      <c r="M7" s="32"/>
      <c r="N7" s="129">
        <f>ROUND((L7+M7)/(K7/100),1)</f>
        <v>103.2</v>
      </c>
      <c r="O7" s="30">
        <f t="shared" si="0"/>
        <v>103.2</v>
      </c>
    </row>
    <row r="8" spans="1:15" ht="15.75" customHeight="1">
      <c r="A8" s="29" t="s">
        <v>19</v>
      </c>
      <c r="B8" s="30">
        <v>56000</v>
      </c>
      <c r="C8" s="31">
        <v>56000</v>
      </c>
      <c r="D8" s="32">
        <v>29108</v>
      </c>
      <c r="E8" s="32"/>
      <c r="F8" s="129">
        <f>ROUND((D8+E8)/(C8/100),1)</f>
        <v>52</v>
      </c>
      <c r="G8" s="34">
        <v>56000</v>
      </c>
      <c r="H8" s="32">
        <v>29044</v>
      </c>
      <c r="I8" s="32"/>
      <c r="J8" s="129">
        <f>ROUND((H8+I8)/(G8/100),1)</f>
        <v>51.9</v>
      </c>
      <c r="K8" s="35">
        <v>56000</v>
      </c>
      <c r="L8" s="32">
        <v>51248</v>
      </c>
      <c r="M8" s="32"/>
      <c r="N8" s="129">
        <f>ROUND((L8+M8)/(K8/100),1)</f>
        <v>91.5</v>
      </c>
      <c r="O8" s="30">
        <f t="shared" si="0"/>
        <v>91.5</v>
      </c>
    </row>
    <row r="9" spans="1:15" ht="15.75" customHeight="1">
      <c r="A9" s="29" t="s">
        <v>20</v>
      </c>
      <c r="B9" s="30"/>
      <c r="C9" s="31"/>
      <c r="D9" s="32"/>
      <c r="E9" s="32"/>
      <c r="F9" s="129"/>
      <c r="G9" s="34"/>
      <c r="H9" s="32"/>
      <c r="I9" s="32"/>
      <c r="J9" s="129"/>
      <c r="K9" s="35"/>
      <c r="L9" s="32"/>
      <c r="M9" s="32"/>
      <c r="N9" s="129"/>
      <c r="O9" s="30" t="e">
        <f t="shared" si="0"/>
        <v>#DIV/0!</v>
      </c>
    </row>
    <row r="10" spans="1:15" ht="15.75" customHeight="1">
      <c r="A10" s="29" t="s">
        <v>21</v>
      </c>
      <c r="B10" s="30"/>
      <c r="C10" s="31"/>
      <c r="D10" s="32"/>
      <c r="E10" s="32"/>
      <c r="F10" s="129"/>
      <c r="G10" s="34"/>
      <c r="H10" s="32"/>
      <c r="I10" s="32"/>
      <c r="J10" s="129"/>
      <c r="K10" s="35"/>
      <c r="L10" s="32"/>
      <c r="M10" s="32"/>
      <c r="N10" s="129"/>
      <c r="O10" s="30" t="e">
        <f t="shared" si="0"/>
        <v>#DIV/0!</v>
      </c>
    </row>
    <row r="11" spans="1:15" ht="15.75" customHeight="1">
      <c r="A11" s="29" t="s">
        <v>22</v>
      </c>
      <c r="B11" s="30"/>
      <c r="C11" s="31"/>
      <c r="D11" s="32"/>
      <c r="E11" s="32"/>
      <c r="F11" s="129"/>
      <c r="G11" s="34"/>
      <c r="H11" s="32"/>
      <c r="I11" s="32"/>
      <c r="J11" s="129"/>
      <c r="K11" s="35"/>
      <c r="L11" s="32"/>
      <c r="M11" s="32"/>
      <c r="N11" s="129"/>
      <c r="O11" s="30" t="e">
        <f t="shared" si="0"/>
        <v>#DIV/0!</v>
      </c>
    </row>
    <row r="12" spans="1:15" ht="15.75" customHeight="1">
      <c r="A12" s="29" t="s">
        <v>23</v>
      </c>
      <c r="B12" s="30">
        <v>500000</v>
      </c>
      <c r="C12" s="31">
        <v>500000</v>
      </c>
      <c r="D12" s="32">
        <v>66186.8</v>
      </c>
      <c r="E12" s="32"/>
      <c r="F12" s="129">
        <f>ROUND((D12+E12)/(C12/100),1)</f>
        <v>13.2</v>
      </c>
      <c r="G12" s="34">
        <v>500000</v>
      </c>
      <c r="H12" s="32">
        <v>272264.1</v>
      </c>
      <c r="I12" s="32"/>
      <c r="J12" s="129">
        <f>ROUND((H12+I12)/(G12/100),1)</f>
        <v>54.5</v>
      </c>
      <c r="K12" s="35">
        <v>500000</v>
      </c>
      <c r="L12" s="32">
        <v>519475.4</v>
      </c>
      <c r="M12" s="32"/>
      <c r="N12" s="129">
        <f>ROUND((L12+M12)/(K12/100),1)</f>
        <v>103.9</v>
      </c>
      <c r="O12" s="30">
        <f t="shared" si="0"/>
        <v>103.9</v>
      </c>
    </row>
    <row r="13" spans="1:15" ht="15.75" customHeight="1">
      <c r="A13" s="29" t="s">
        <v>24</v>
      </c>
      <c r="B13" s="30">
        <v>20000</v>
      </c>
      <c r="C13" s="31">
        <v>20000</v>
      </c>
      <c r="D13" s="32">
        <v>940</v>
      </c>
      <c r="E13" s="32"/>
      <c r="F13" s="129">
        <f>ROUND((D13+E13)/(C13/100),1)</f>
        <v>4.7</v>
      </c>
      <c r="G13" s="34">
        <v>20000</v>
      </c>
      <c r="H13" s="32">
        <v>940</v>
      </c>
      <c r="I13" s="32"/>
      <c r="J13" s="129">
        <f>ROUND((H13+I13)/(G13/100),1)</f>
        <v>4.7</v>
      </c>
      <c r="K13" s="35">
        <v>20000</v>
      </c>
      <c r="L13" s="32">
        <v>1166</v>
      </c>
      <c r="M13" s="32"/>
      <c r="N13" s="129">
        <f>ROUND((L13+M13)/(K13/100),1)</f>
        <v>5.8</v>
      </c>
      <c r="O13" s="30">
        <f t="shared" si="0"/>
        <v>5.8</v>
      </c>
    </row>
    <row r="14" spans="1:15" ht="15.75" customHeight="1">
      <c r="A14" s="29" t="s">
        <v>25</v>
      </c>
      <c r="B14" s="30">
        <v>1200</v>
      </c>
      <c r="C14" s="31">
        <v>1200</v>
      </c>
      <c r="D14" s="32">
        <v>968</v>
      </c>
      <c r="E14" s="32"/>
      <c r="F14" s="129">
        <f>ROUND((D14+E14)/(C14/100),1)</f>
        <v>80.7</v>
      </c>
      <c r="G14" s="34">
        <v>1200</v>
      </c>
      <c r="H14" s="32">
        <v>968</v>
      </c>
      <c r="I14" s="32"/>
      <c r="J14" s="129">
        <f>ROUND((H14+I14)/(G14/100),1)</f>
        <v>80.7</v>
      </c>
      <c r="K14" s="35">
        <v>1200</v>
      </c>
      <c r="L14" s="32">
        <v>968</v>
      </c>
      <c r="M14" s="32"/>
      <c r="N14" s="129">
        <f>ROUND((L14+M14)/(K14/100),1)</f>
        <v>80.7</v>
      </c>
      <c r="O14" s="30">
        <f t="shared" si="0"/>
        <v>80.7</v>
      </c>
    </row>
    <row r="15" spans="1:15" ht="15.75" customHeight="1">
      <c r="A15" s="29" t="s">
        <v>26</v>
      </c>
      <c r="B15" s="30">
        <v>233000</v>
      </c>
      <c r="C15" s="31">
        <v>233000</v>
      </c>
      <c r="D15" s="32">
        <v>82497</v>
      </c>
      <c r="E15" s="32"/>
      <c r="F15" s="129">
        <f>ROUND((D15+E15)/(C15/100),1)</f>
        <v>35.4</v>
      </c>
      <c r="G15" s="34">
        <v>233000</v>
      </c>
      <c r="H15" s="32">
        <v>120007</v>
      </c>
      <c r="I15" s="32"/>
      <c r="J15" s="129">
        <f>ROUND((H15+I15)/(G15/100),1)</f>
        <v>51.5</v>
      </c>
      <c r="K15" s="35">
        <v>233000</v>
      </c>
      <c r="L15" s="32">
        <v>182815</v>
      </c>
      <c r="M15" s="32"/>
      <c r="N15" s="129">
        <f>ROUND((L15+M15)/(K15/100),1)</f>
        <v>78.5</v>
      </c>
      <c r="O15" s="30">
        <f t="shared" si="0"/>
        <v>78.5</v>
      </c>
    </row>
    <row r="16" spans="1:15" ht="15.75" customHeight="1">
      <c r="A16" s="29" t="s">
        <v>27</v>
      </c>
      <c r="B16" s="30">
        <v>7104427</v>
      </c>
      <c r="C16" s="31">
        <v>7157564</v>
      </c>
      <c r="D16" s="32">
        <v>3332136.78</v>
      </c>
      <c r="E16" s="32"/>
      <c r="F16" s="129">
        <f>ROUND((D16+E16)/(C16/100),1)</f>
        <v>46.6</v>
      </c>
      <c r="G16" s="34">
        <v>7157564</v>
      </c>
      <c r="H16" s="32">
        <v>5091410.66</v>
      </c>
      <c r="I16" s="32"/>
      <c r="J16" s="129">
        <f>ROUND((H16+I16)/(G16/100),1)</f>
        <v>71.1</v>
      </c>
      <c r="K16" s="35">
        <v>7098298</v>
      </c>
      <c r="L16" s="32">
        <v>7101138</v>
      </c>
      <c r="M16" s="32"/>
      <c r="N16" s="129">
        <f>ROUND((L16+M16)/(K16/100),1)</f>
        <v>100</v>
      </c>
      <c r="O16" s="30">
        <f t="shared" si="0"/>
        <v>100</v>
      </c>
    </row>
    <row r="17" spans="1:15" ht="15.75" customHeight="1">
      <c r="A17" s="29" t="s">
        <v>28</v>
      </c>
      <c r="B17" s="30"/>
      <c r="C17" s="31"/>
      <c r="D17" s="32"/>
      <c r="E17" s="32"/>
      <c r="F17" s="129"/>
      <c r="G17" s="34"/>
      <c r="H17" s="32"/>
      <c r="I17" s="32"/>
      <c r="J17" s="129"/>
      <c r="K17" s="35"/>
      <c r="L17" s="32"/>
      <c r="M17" s="32"/>
      <c r="N17" s="129"/>
      <c r="O17" s="30" t="e">
        <f t="shared" si="0"/>
        <v>#DIV/0!</v>
      </c>
    </row>
    <row r="18" spans="1:15" ht="15.75" customHeight="1">
      <c r="A18" s="29" t="s">
        <v>29</v>
      </c>
      <c r="B18" s="30"/>
      <c r="C18" s="31"/>
      <c r="D18" s="32"/>
      <c r="E18" s="32"/>
      <c r="F18" s="129"/>
      <c r="G18" s="34"/>
      <c r="H18" s="32"/>
      <c r="I18" s="32"/>
      <c r="J18" s="129"/>
      <c r="K18" s="35"/>
      <c r="L18" s="32"/>
      <c r="M18" s="32"/>
      <c r="N18" s="129"/>
      <c r="O18" s="30" t="e">
        <f t="shared" si="0"/>
        <v>#DIV/0!</v>
      </c>
    </row>
    <row r="19" spans="1:15" ht="15.75" customHeight="1">
      <c r="A19" s="29" t="s">
        <v>30</v>
      </c>
      <c r="B19" s="30"/>
      <c r="C19" s="31"/>
      <c r="D19" s="32">
        <v>516</v>
      </c>
      <c r="E19" s="32"/>
      <c r="F19" s="129"/>
      <c r="G19" s="34"/>
      <c r="H19" s="32">
        <v>516</v>
      </c>
      <c r="I19" s="32"/>
      <c r="J19" s="129"/>
      <c r="K19" s="35"/>
      <c r="L19" s="32"/>
      <c r="M19" s="32"/>
      <c r="N19" s="129"/>
      <c r="O19" s="30" t="e">
        <f t="shared" si="0"/>
        <v>#DIV/0!</v>
      </c>
    </row>
    <row r="20" spans="1:15" ht="15.75" customHeight="1">
      <c r="A20" s="29" t="s">
        <v>31</v>
      </c>
      <c r="B20" s="30"/>
      <c r="C20" s="31"/>
      <c r="D20" s="32"/>
      <c r="E20" s="32"/>
      <c r="F20" s="129"/>
      <c r="G20" s="34"/>
      <c r="H20" s="32"/>
      <c r="I20" s="32"/>
      <c r="J20" s="129"/>
      <c r="K20" s="35"/>
      <c r="L20" s="32"/>
      <c r="M20" s="32"/>
      <c r="N20" s="129"/>
      <c r="O20" s="30" t="e">
        <f t="shared" si="0"/>
        <v>#DIV/0!</v>
      </c>
    </row>
    <row r="21" spans="1:15" ht="15.75" customHeight="1">
      <c r="A21" s="29" t="s">
        <v>33</v>
      </c>
      <c r="B21" s="30"/>
      <c r="C21" s="31"/>
      <c r="D21" s="32"/>
      <c r="E21" s="32"/>
      <c r="F21" s="129"/>
      <c r="G21" s="34"/>
      <c r="H21" s="32"/>
      <c r="I21" s="32"/>
      <c r="J21" s="129"/>
      <c r="K21" s="35"/>
      <c r="L21" s="32"/>
      <c r="M21" s="32"/>
      <c r="N21" s="129"/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>ROUND((D22+E22)/(C22/100),1)</f>
        <v>#DIV/0!</v>
      </c>
      <c r="G22" s="306"/>
      <c r="H22" s="304"/>
      <c r="I22" s="304"/>
      <c r="J22" s="305" t="e">
        <f>ROUND((H22+I22)/(G22/100),1)</f>
        <v>#DIV/0!</v>
      </c>
      <c r="K22" s="306"/>
      <c r="L22" s="304"/>
      <c r="M22" s="304"/>
      <c r="N22" s="305" t="e">
        <f>ROUND((L22+M22)/(K22/100),1)</f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30">
        <v>30000</v>
      </c>
      <c r="C23" s="31">
        <v>30000</v>
      </c>
      <c r="D23" s="32">
        <v>11674</v>
      </c>
      <c r="E23" s="32"/>
      <c r="F23" s="129">
        <f>ROUND((D23+E23)/(C23/100),1)</f>
        <v>38.9</v>
      </c>
      <c r="G23" s="34">
        <v>30000</v>
      </c>
      <c r="H23" s="32">
        <v>16854</v>
      </c>
      <c r="I23" s="32"/>
      <c r="J23" s="129">
        <f>ROUND((H23+I23)/(G23/100),1)</f>
        <v>56.2</v>
      </c>
      <c r="K23" s="35">
        <v>30000</v>
      </c>
      <c r="L23" s="32">
        <v>22813.88</v>
      </c>
      <c r="M23" s="32"/>
      <c r="N23" s="129">
        <f>ROUND((L23+M23)/(K23/100),1)</f>
        <v>76</v>
      </c>
      <c r="O23" s="30">
        <f t="shared" si="0"/>
        <v>76</v>
      </c>
    </row>
    <row r="24" spans="1:15" ht="15.75" customHeight="1">
      <c r="A24" s="29" t="s">
        <v>35</v>
      </c>
      <c r="B24" s="30">
        <v>22225</v>
      </c>
      <c r="C24" s="31">
        <v>22225</v>
      </c>
      <c r="D24" s="32"/>
      <c r="E24" s="32"/>
      <c r="F24" s="129">
        <f>ROUND((D24+E24)/(C24/100),1)</f>
        <v>0</v>
      </c>
      <c r="G24" s="34">
        <v>22225</v>
      </c>
      <c r="H24" s="32"/>
      <c r="I24" s="32"/>
      <c r="J24" s="129">
        <f>ROUND((H24+I24)/(G24/100),1)</f>
        <v>0</v>
      </c>
      <c r="K24" s="35">
        <v>22225</v>
      </c>
      <c r="L24" s="32">
        <v>22225</v>
      </c>
      <c r="M24" s="32"/>
      <c r="N24" s="129">
        <f>ROUND((L24+M24)/(K24/100),1)</f>
        <v>100</v>
      </c>
      <c r="O24" s="30">
        <f t="shared" si="0"/>
        <v>100</v>
      </c>
    </row>
    <row r="25" spans="1:15" ht="15.75" customHeight="1">
      <c r="A25" s="29" t="s">
        <v>36</v>
      </c>
      <c r="B25" s="30"/>
      <c r="C25" s="31"/>
      <c r="D25" s="32"/>
      <c r="E25" s="32"/>
      <c r="F25" s="129"/>
      <c r="G25" s="34"/>
      <c r="H25" s="32"/>
      <c r="I25" s="32"/>
      <c r="J25" s="129"/>
      <c r="K25" s="35"/>
      <c r="L25" s="32"/>
      <c r="M25" s="32"/>
      <c r="N25" s="129"/>
      <c r="O25" s="30" t="e">
        <f t="shared" si="0"/>
        <v>#DIV/0!</v>
      </c>
    </row>
    <row r="26" spans="1:15" ht="15.75" customHeight="1">
      <c r="A26" s="29" t="s">
        <v>37</v>
      </c>
      <c r="B26" s="30"/>
      <c r="C26" s="31"/>
      <c r="D26" s="32"/>
      <c r="E26" s="32"/>
      <c r="F26" s="129"/>
      <c r="G26" s="34"/>
      <c r="H26" s="32"/>
      <c r="I26" s="32"/>
      <c r="J26" s="129"/>
      <c r="K26" s="35"/>
      <c r="L26" s="32"/>
      <c r="M26" s="32"/>
      <c r="N26" s="129"/>
      <c r="O26" s="30" t="e">
        <f t="shared" si="0"/>
        <v>#DIV/0!</v>
      </c>
    </row>
    <row r="27" spans="1:15" ht="15.75" customHeight="1">
      <c r="A27" s="29" t="s">
        <v>38</v>
      </c>
      <c r="B27" s="30"/>
      <c r="C27" s="31"/>
      <c r="D27" s="32"/>
      <c r="E27" s="32"/>
      <c r="F27" s="129"/>
      <c r="G27" s="34"/>
      <c r="H27" s="32"/>
      <c r="I27" s="32"/>
      <c r="J27" s="129"/>
      <c r="K27" s="35"/>
      <c r="L27" s="32"/>
      <c r="M27" s="32"/>
      <c r="N27" s="129"/>
      <c r="O27" s="30" t="e">
        <f t="shared" si="0"/>
        <v>#DIV/0!</v>
      </c>
    </row>
    <row r="28" spans="1:15" ht="15.75" customHeight="1">
      <c r="A28" s="29" t="s">
        <v>39</v>
      </c>
      <c r="B28" s="30"/>
      <c r="C28" s="31"/>
      <c r="D28" s="32"/>
      <c r="E28" s="32"/>
      <c r="F28" s="129"/>
      <c r="G28" s="34"/>
      <c r="H28" s="32"/>
      <c r="I28" s="32"/>
      <c r="J28" s="129"/>
      <c r="K28" s="35"/>
      <c r="L28" s="32"/>
      <c r="M28" s="32"/>
      <c r="N28" s="129"/>
      <c r="O28" s="30" t="e">
        <f t="shared" si="0"/>
        <v>#DIV/0!</v>
      </c>
    </row>
    <row r="29" spans="1:15" ht="15.75" customHeight="1">
      <c r="A29" s="29" t="s">
        <v>40</v>
      </c>
      <c r="B29" s="30"/>
      <c r="C29" s="31"/>
      <c r="D29" s="32"/>
      <c r="E29" s="32"/>
      <c r="F29" s="129"/>
      <c r="G29" s="34"/>
      <c r="H29" s="32"/>
      <c r="I29" s="32"/>
      <c r="J29" s="129"/>
      <c r="K29" s="35"/>
      <c r="L29" s="32"/>
      <c r="M29" s="32"/>
      <c r="N29" s="129"/>
      <c r="O29" s="30" t="e">
        <f t="shared" si="0"/>
        <v>#DIV/0!</v>
      </c>
    </row>
    <row r="30" spans="1:15" ht="15.75" customHeight="1">
      <c r="A30" s="29" t="s">
        <v>41</v>
      </c>
      <c r="B30" s="36"/>
      <c r="C30" s="37"/>
      <c r="D30" s="38"/>
      <c r="E30" s="38"/>
      <c r="F30" s="130"/>
      <c r="G30" s="40"/>
      <c r="H30" s="38"/>
      <c r="I30" s="38"/>
      <c r="J30" s="130"/>
      <c r="K30" s="41"/>
      <c r="L30" s="38"/>
      <c r="M30" s="38"/>
      <c r="N30" s="130"/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236">
        <v>20000</v>
      </c>
      <c r="C32" s="237">
        <v>20000</v>
      </c>
      <c r="D32" s="38">
        <v>9241</v>
      </c>
      <c r="E32" s="45"/>
      <c r="F32" s="130">
        <f>ROUND((D32+E32)/(C32/100),1)</f>
        <v>46.2</v>
      </c>
      <c r="G32" s="38">
        <v>20000</v>
      </c>
      <c r="H32" s="38">
        <v>12455</v>
      </c>
      <c r="I32" s="45"/>
      <c r="J32" s="130">
        <f>ROUND((H32+I32)/(G32/100),1)</f>
        <v>62.3</v>
      </c>
      <c r="K32" s="38">
        <v>20000</v>
      </c>
      <c r="L32" s="38">
        <v>17960.68</v>
      </c>
      <c r="M32" s="45"/>
      <c r="N32" s="130">
        <f>ROUND((L32+M32)/(K32/100),1)</f>
        <v>89.8</v>
      </c>
      <c r="O32" s="36">
        <f t="shared" si="0"/>
        <v>89.8</v>
      </c>
    </row>
    <row r="33" spans="1:15" ht="15.75" customHeight="1" thickBot="1">
      <c r="A33" s="47" t="s">
        <v>43</v>
      </c>
      <c r="B33" s="48">
        <f>SUM(B5:B32)</f>
        <v>9005092</v>
      </c>
      <c r="C33" s="238">
        <f>SUM(C5:C32)</f>
        <v>9058229</v>
      </c>
      <c r="D33" s="50">
        <f>SUM(D5:D32)</f>
        <v>4059536.7399999998</v>
      </c>
      <c r="E33" s="131">
        <f>SUM(E5:E30)</f>
        <v>0</v>
      </c>
      <c r="F33" s="108">
        <f>ROUND((D33+E33)/(C33/100),1)</f>
        <v>44.8</v>
      </c>
      <c r="G33" s="48">
        <f>SUM(G5:G32)</f>
        <v>9058229</v>
      </c>
      <c r="H33" s="50">
        <f>SUM(H5:H32)</f>
        <v>6213259.36</v>
      </c>
      <c r="I33" s="50">
        <f>SUM(I5:I30)</f>
        <v>0</v>
      </c>
      <c r="J33" s="108">
        <f>ROUND((H33+I33)/(G33/100),1)</f>
        <v>68.6</v>
      </c>
      <c r="K33" s="48">
        <f>SUM(K5:K32)</f>
        <v>9033963</v>
      </c>
      <c r="L33" s="50">
        <f>SUM(L5:L32)</f>
        <v>9076643.96</v>
      </c>
      <c r="M33" s="131">
        <f>SUM(M5:M30)</f>
        <v>0</v>
      </c>
      <c r="N33" s="108">
        <f>ROUND((L33+M33)/(K33/100),1)</f>
        <v>100.5</v>
      </c>
      <c r="O33" s="108">
        <f t="shared" si="0"/>
        <v>100.8</v>
      </c>
    </row>
    <row r="36" spans="1:2" ht="15.75" thickBot="1">
      <c r="A36" s="54" t="s">
        <v>44</v>
      </c>
      <c r="B36" s="54"/>
    </row>
    <row r="37" spans="1:4" ht="15.75" thickBot="1">
      <c r="A37" s="56"/>
      <c r="B37" s="239" t="s">
        <v>10</v>
      </c>
      <c r="C37" s="240" t="s">
        <v>14</v>
      </c>
      <c r="D37" s="241" t="s">
        <v>15</v>
      </c>
    </row>
    <row r="38" spans="1:4" ht="15">
      <c r="A38" s="60" t="s">
        <v>45</v>
      </c>
      <c r="B38" s="242">
        <v>191432.93</v>
      </c>
      <c r="C38" s="243">
        <v>191432.93</v>
      </c>
      <c r="D38" s="244">
        <v>169207.93</v>
      </c>
    </row>
    <row r="39" spans="1:4" ht="15">
      <c r="A39" s="60" t="s">
        <v>46</v>
      </c>
      <c r="B39" s="245">
        <v>20624</v>
      </c>
      <c r="C39" s="246">
        <v>20624</v>
      </c>
      <c r="D39" s="247">
        <v>20624</v>
      </c>
    </row>
    <row r="40" spans="1:4" ht="15">
      <c r="A40" s="60" t="s">
        <v>47</v>
      </c>
      <c r="B40" s="245">
        <v>71749.28</v>
      </c>
      <c r="C40" s="246">
        <v>87922.16</v>
      </c>
      <c r="D40" s="247">
        <v>92553.5</v>
      </c>
    </row>
    <row r="41" spans="1:4" ht="15">
      <c r="A41" s="60" t="s">
        <v>48</v>
      </c>
      <c r="B41" s="245">
        <v>20734.45</v>
      </c>
      <c r="C41" s="246">
        <v>20734.45</v>
      </c>
      <c r="D41" s="247">
        <v>20734.45</v>
      </c>
    </row>
    <row r="42" spans="1:4" ht="15">
      <c r="A42" s="60" t="s">
        <v>49</v>
      </c>
      <c r="B42" s="248"/>
      <c r="C42" s="249"/>
      <c r="D42" s="250"/>
    </row>
    <row r="43" spans="1:4" ht="15.75" thickBot="1">
      <c r="A43" s="65" t="s">
        <v>50</v>
      </c>
      <c r="B43" s="251">
        <v>7898.09</v>
      </c>
      <c r="C43" s="252">
        <v>7898.09</v>
      </c>
      <c r="D43" s="253">
        <v>30123.09</v>
      </c>
    </row>
    <row r="47" spans="1:14" ht="16.5" thickBot="1">
      <c r="A47" s="3" t="s">
        <v>51</v>
      </c>
      <c r="B47" s="3" t="s">
        <v>1</v>
      </c>
      <c r="C47" s="3"/>
      <c r="F47" s="3"/>
      <c r="G47" s="3"/>
      <c r="J47" s="3"/>
      <c r="K47" s="3"/>
      <c r="N47" s="3"/>
    </row>
    <row r="48" spans="1:15" ht="15">
      <c r="A48" s="5" t="s">
        <v>2</v>
      </c>
      <c r="B48" s="69" t="s">
        <v>3</v>
      </c>
      <c r="C48" s="70" t="s">
        <v>4</v>
      </c>
      <c r="D48" s="71" t="s">
        <v>5</v>
      </c>
      <c r="E48" s="72"/>
      <c r="F48" s="73" t="s">
        <v>6</v>
      </c>
      <c r="G48" s="74" t="s">
        <v>4</v>
      </c>
      <c r="H48" s="75" t="s">
        <v>7</v>
      </c>
      <c r="I48" s="76"/>
      <c r="J48" s="73" t="s">
        <v>6</v>
      </c>
      <c r="K48" s="77" t="s">
        <v>4</v>
      </c>
      <c r="L48" s="75" t="s">
        <v>8</v>
      </c>
      <c r="M48" s="76"/>
      <c r="N48" s="73" t="s">
        <v>6</v>
      </c>
      <c r="O48" s="412" t="s">
        <v>95</v>
      </c>
    </row>
    <row r="49" spans="1:15" ht="15.75" thickBot="1">
      <c r="A49" s="14"/>
      <c r="B49" s="78" t="s">
        <v>9</v>
      </c>
      <c r="C49" s="79" t="s">
        <v>10</v>
      </c>
      <c r="D49" s="80" t="s">
        <v>11</v>
      </c>
      <c r="E49" s="19" t="s">
        <v>12</v>
      </c>
      <c r="F49" s="81" t="s">
        <v>13</v>
      </c>
      <c r="G49" s="82" t="s">
        <v>14</v>
      </c>
      <c r="H49" s="18" t="s">
        <v>11</v>
      </c>
      <c r="I49" s="83" t="s">
        <v>12</v>
      </c>
      <c r="J49" s="81" t="s">
        <v>13</v>
      </c>
      <c r="K49" s="84" t="s">
        <v>15</v>
      </c>
      <c r="L49" s="18" t="s">
        <v>11</v>
      </c>
      <c r="M49" s="83" t="s">
        <v>12</v>
      </c>
      <c r="N49" s="81" t="s">
        <v>13</v>
      </c>
      <c r="O49" s="413" t="s">
        <v>96</v>
      </c>
    </row>
    <row r="50" spans="1:15" ht="15">
      <c r="A50" s="85" t="s">
        <v>52</v>
      </c>
      <c r="B50" s="23"/>
      <c r="C50" s="24"/>
      <c r="D50" s="86"/>
      <c r="E50" s="142"/>
      <c r="F50" s="23"/>
      <c r="G50" s="24"/>
      <c r="H50" s="86"/>
      <c r="I50" s="142"/>
      <c r="J50" s="23"/>
      <c r="K50" s="143"/>
      <c r="L50" s="86"/>
      <c r="M50" s="142"/>
      <c r="N50" s="23"/>
      <c r="O50" s="23" t="e">
        <f aca="true" t="shared" si="1" ref="O50:O81">ROUND((L50+M50)/(B50/100),1)</f>
        <v>#DIV/0!</v>
      </c>
    </row>
    <row r="51" spans="1:15" ht="15">
      <c r="A51" s="90" t="s">
        <v>53</v>
      </c>
      <c r="B51" s="30">
        <v>640000</v>
      </c>
      <c r="C51" s="31">
        <v>640000</v>
      </c>
      <c r="D51" s="91">
        <v>410650</v>
      </c>
      <c r="E51" s="144"/>
      <c r="F51" s="30">
        <f>ROUND((D51+E51)/(C51/100),1)</f>
        <v>64.2</v>
      </c>
      <c r="G51" s="31">
        <v>640000</v>
      </c>
      <c r="H51" s="91">
        <v>502636</v>
      </c>
      <c r="I51" s="144"/>
      <c r="J51" s="30">
        <f>ROUND((H51+I51)/(G51/100),1)</f>
        <v>78.5</v>
      </c>
      <c r="K51" s="145">
        <v>640000</v>
      </c>
      <c r="L51" s="91">
        <v>701822.24</v>
      </c>
      <c r="M51" s="144"/>
      <c r="N51" s="30">
        <f>ROUND((L51+M51)/(K51/100),1)</f>
        <v>109.7</v>
      </c>
      <c r="O51" s="23">
        <f t="shared" si="1"/>
        <v>109.7</v>
      </c>
    </row>
    <row r="52" spans="1:15" ht="15">
      <c r="A52" s="90" t="s">
        <v>54</v>
      </c>
      <c r="B52" s="30"/>
      <c r="C52" s="31"/>
      <c r="D52" s="91"/>
      <c r="E52" s="144"/>
      <c r="F52" s="30"/>
      <c r="G52" s="31"/>
      <c r="H52" s="91"/>
      <c r="I52" s="144"/>
      <c r="J52" s="30"/>
      <c r="K52" s="145"/>
      <c r="L52" s="91"/>
      <c r="M52" s="144"/>
      <c r="N52" s="30"/>
      <c r="O52" s="23" t="e">
        <f t="shared" si="1"/>
        <v>#DIV/0!</v>
      </c>
    </row>
    <row r="53" spans="1:15" ht="15">
      <c r="A53" s="90" t="s">
        <v>55</v>
      </c>
      <c r="B53" s="30"/>
      <c r="C53" s="31"/>
      <c r="D53" s="91"/>
      <c r="E53" s="144"/>
      <c r="F53" s="30"/>
      <c r="G53" s="31"/>
      <c r="H53" s="91"/>
      <c r="I53" s="144"/>
      <c r="J53" s="30"/>
      <c r="K53" s="145"/>
      <c r="L53" s="91"/>
      <c r="M53" s="144"/>
      <c r="N53" s="30"/>
      <c r="O53" s="23" t="e">
        <f t="shared" si="1"/>
        <v>#DIV/0!</v>
      </c>
    </row>
    <row r="54" spans="1:15" ht="15">
      <c r="A54" s="90" t="s">
        <v>56</v>
      </c>
      <c r="B54" s="30"/>
      <c r="C54" s="31"/>
      <c r="D54" s="91"/>
      <c r="E54" s="144"/>
      <c r="F54" s="30"/>
      <c r="G54" s="31"/>
      <c r="H54" s="91"/>
      <c r="I54" s="144"/>
      <c r="J54" s="30"/>
      <c r="K54" s="145"/>
      <c r="L54" s="91"/>
      <c r="M54" s="144"/>
      <c r="N54" s="30"/>
      <c r="O54" s="23" t="e">
        <f t="shared" si="1"/>
        <v>#DIV/0!</v>
      </c>
    </row>
    <row r="55" spans="1:15" ht="15">
      <c r="A55" s="90" t="s">
        <v>57</v>
      </c>
      <c r="B55" s="30"/>
      <c r="C55" s="31"/>
      <c r="D55" s="91"/>
      <c r="E55" s="144"/>
      <c r="F55" s="30"/>
      <c r="G55" s="31"/>
      <c r="H55" s="91"/>
      <c r="I55" s="144"/>
      <c r="J55" s="30"/>
      <c r="K55" s="145"/>
      <c r="L55" s="91"/>
      <c r="M55" s="144"/>
      <c r="N55" s="30"/>
      <c r="O55" s="23" t="e">
        <f t="shared" si="1"/>
        <v>#DIV/0!</v>
      </c>
    </row>
    <row r="56" spans="1:15" ht="15">
      <c r="A56" s="90" t="s">
        <v>58</v>
      </c>
      <c r="B56" s="30"/>
      <c r="C56" s="31"/>
      <c r="D56" s="91"/>
      <c r="E56" s="144"/>
      <c r="F56" s="30"/>
      <c r="G56" s="31"/>
      <c r="H56" s="91"/>
      <c r="I56" s="144"/>
      <c r="J56" s="30"/>
      <c r="K56" s="145"/>
      <c r="L56" s="91"/>
      <c r="M56" s="144"/>
      <c r="N56" s="30"/>
      <c r="O56" s="23" t="e">
        <f t="shared" si="1"/>
        <v>#DIV/0!</v>
      </c>
    </row>
    <row r="57" spans="1:15" ht="15">
      <c r="A57" s="90" t="s">
        <v>59</v>
      </c>
      <c r="B57" s="30"/>
      <c r="C57" s="31"/>
      <c r="D57" s="91"/>
      <c r="E57" s="144"/>
      <c r="F57" s="30"/>
      <c r="G57" s="31"/>
      <c r="H57" s="91"/>
      <c r="I57" s="144"/>
      <c r="J57" s="30"/>
      <c r="K57" s="145"/>
      <c r="L57" s="91"/>
      <c r="M57" s="144"/>
      <c r="N57" s="30"/>
      <c r="O57" s="23" t="e">
        <f t="shared" si="1"/>
        <v>#DIV/0!</v>
      </c>
    </row>
    <row r="58" spans="1:15" ht="15">
      <c r="A58" s="90" t="s">
        <v>60</v>
      </c>
      <c r="B58" s="30"/>
      <c r="C58" s="31"/>
      <c r="D58" s="91"/>
      <c r="E58" s="144"/>
      <c r="F58" s="30"/>
      <c r="G58" s="31"/>
      <c r="H58" s="91"/>
      <c r="I58" s="144"/>
      <c r="J58" s="30"/>
      <c r="K58" s="145"/>
      <c r="L58" s="91"/>
      <c r="M58" s="144"/>
      <c r="N58" s="30"/>
      <c r="O58" s="23" t="e">
        <f t="shared" si="1"/>
        <v>#DIV/0!</v>
      </c>
    </row>
    <row r="59" spans="1:15" ht="15">
      <c r="A59" s="90" t="s">
        <v>61</v>
      </c>
      <c r="B59" s="30"/>
      <c r="C59" s="31"/>
      <c r="D59" s="91"/>
      <c r="E59" s="144"/>
      <c r="F59" s="30"/>
      <c r="G59" s="31"/>
      <c r="H59" s="91"/>
      <c r="I59" s="144"/>
      <c r="J59" s="30"/>
      <c r="K59" s="145"/>
      <c r="L59" s="91"/>
      <c r="M59" s="144"/>
      <c r="N59" s="30"/>
      <c r="O59" s="23" t="e">
        <f t="shared" si="1"/>
        <v>#DIV/0!</v>
      </c>
    </row>
    <row r="60" spans="1:15" ht="15">
      <c r="A60" s="90" t="s">
        <v>62</v>
      </c>
      <c r="B60" s="30"/>
      <c r="C60" s="31"/>
      <c r="D60" s="91"/>
      <c r="E60" s="144"/>
      <c r="F60" s="30"/>
      <c r="G60" s="31"/>
      <c r="H60" s="91"/>
      <c r="I60" s="144"/>
      <c r="J60" s="30"/>
      <c r="K60" s="145"/>
      <c r="L60" s="91"/>
      <c r="M60" s="144"/>
      <c r="N60" s="30"/>
      <c r="O60" s="23" t="e">
        <f t="shared" si="1"/>
        <v>#DIV/0!</v>
      </c>
    </row>
    <row r="61" spans="1:15" ht="15">
      <c r="A61" s="90" t="s">
        <v>63</v>
      </c>
      <c r="B61" s="30"/>
      <c r="C61" s="31"/>
      <c r="D61" s="91"/>
      <c r="E61" s="144"/>
      <c r="F61" s="30"/>
      <c r="G61" s="31"/>
      <c r="H61" s="91"/>
      <c r="I61" s="144"/>
      <c r="J61" s="30"/>
      <c r="K61" s="145"/>
      <c r="L61" s="91"/>
      <c r="M61" s="144"/>
      <c r="N61" s="30"/>
      <c r="O61" s="23" t="e">
        <f t="shared" si="1"/>
        <v>#DIV/0!</v>
      </c>
    </row>
    <row r="62" spans="1:15" ht="15">
      <c r="A62" s="90" t="s">
        <v>64</v>
      </c>
      <c r="B62" s="30"/>
      <c r="C62" s="31"/>
      <c r="D62" s="91"/>
      <c r="E62" s="144"/>
      <c r="F62" s="30"/>
      <c r="G62" s="31"/>
      <c r="H62" s="91"/>
      <c r="I62" s="144"/>
      <c r="J62" s="30"/>
      <c r="K62" s="145"/>
      <c r="L62" s="91"/>
      <c r="M62" s="144"/>
      <c r="N62" s="30"/>
      <c r="O62" s="23" t="e">
        <f t="shared" si="1"/>
        <v>#DIV/0!</v>
      </c>
    </row>
    <row r="63" spans="1:15" ht="15">
      <c r="A63" s="90" t="s">
        <v>65</v>
      </c>
      <c r="B63" s="30"/>
      <c r="C63" s="31"/>
      <c r="D63" s="91"/>
      <c r="E63" s="144"/>
      <c r="F63" s="30"/>
      <c r="G63" s="31"/>
      <c r="H63" s="91"/>
      <c r="I63" s="144"/>
      <c r="J63" s="30"/>
      <c r="K63" s="145"/>
      <c r="L63" s="91"/>
      <c r="M63" s="144"/>
      <c r="N63" s="30"/>
      <c r="O63" s="23" t="e">
        <f t="shared" si="1"/>
        <v>#DIV/0!</v>
      </c>
    </row>
    <row r="64" spans="1:15" ht="15">
      <c r="A64" s="90" t="s">
        <v>66</v>
      </c>
      <c r="B64" s="30"/>
      <c r="C64" s="31"/>
      <c r="D64" s="91"/>
      <c r="E64" s="144"/>
      <c r="F64" s="30"/>
      <c r="G64" s="31"/>
      <c r="H64" s="91"/>
      <c r="I64" s="144"/>
      <c r="J64" s="30"/>
      <c r="K64" s="145"/>
      <c r="L64" s="91"/>
      <c r="M64" s="144"/>
      <c r="N64" s="30"/>
      <c r="O64" s="23" t="e">
        <f t="shared" si="1"/>
        <v>#DIV/0!</v>
      </c>
    </row>
    <row r="65" spans="1:15" ht="15">
      <c r="A65" s="90" t="s">
        <v>67</v>
      </c>
      <c r="B65" s="30"/>
      <c r="C65" s="31"/>
      <c r="D65" s="91"/>
      <c r="E65" s="144"/>
      <c r="F65" s="30"/>
      <c r="G65" s="31"/>
      <c r="H65" s="91"/>
      <c r="I65" s="144"/>
      <c r="J65" s="30"/>
      <c r="K65" s="145"/>
      <c r="L65" s="91"/>
      <c r="M65" s="144"/>
      <c r="N65" s="30"/>
      <c r="O65" s="23" t="e">
        <f t="shared" si="1"/>
        <v>#DIV/0!</v>
      </c>
    </row>
    <row r="66" spans="1:15" ht="15">
      <c r="A66" s="90" t="s">
        <v>68</v>
      </c>
      <c r="B66" s="30">
        <v>300000</v>
      </c>
      <c r="C66" s="31">
        <v>300000</v>
      </c>
      <c r="D66" s="91">
        <v>163508</v>
      </c>
      <c r="E66" s="144"/>
      <c r="F66" s="30">
        <f>ROUND((D66+E66)/(C66/100),1)</f>
        <v>54.5</v>
      </c>
      <c r="G66" s="31">
        <v>300000</v>
      </c>
      <c r="H66" s="91">
        <v>210053</v>
      </c>
      <c r="I66" s="144"/>
      <c r="J66" s="30">
        <f>ROUND((H66+I66)/(G66/100),1)</f>
        <v>70</v>
      </c>
      <c r="K66" s="145">
        <v>300000</v>
      </c>
      <c r="L66" s="91">
        <v>302532</v>
      </c>
      <c r="M66" s="144"/>
      <c r="N66" s="30">
        <f>ROUND((L66+M66)/(K66/100),1)</f>
        <v>100.8</v>
      </c>
      <c r="O66" s="23">
        <f t="shared" si="1"/>
        <v>100.8</v>
      </c>
    </row>
    <row r="67" spans="1:15" ht="15">
      <c r="A67" s="90" t="s">
        <v>69</v>
      </c>
      <c r="B67" s="30">
        <v>300</v>
      </c>
      <c r="C67" s="31">
        <v>300</v>
      </c>
      <c r="D67" s="91">
        <v>109.83</v>
      </c>
      <c r="E67" s="144"/>
      <c r="F67" s="30">
        <f>ROUND((D67+E67)/(C67/100),1)</f>
        <v>36.6</v>
      </c>
      <c r="G67" s="31">
        <v>300</v>
      </c>
      <c r="H67" s="91">
        <v>191.33</v>
      </c>
      <c r="I67" s="144"/>
      <c r="J67" s="30">
        <f>ROUND((H67+I67)/(G67/100),1)</f>
        <v>63.8</v>
      </c>
      <c r="K67" s="145">
        <v>300</v>
      </c>
      <c r="L67" s="91">
        <v>264.79</v>
      </c>
      <c r="M67" s="144"/>
      <c r="N67" s="30">
        <f>ROUND((L67+M67)/(K67/100),1)</f>
        <v>88.3</v>
      </c>
      <c r="O67" s="23">
        <f t="shared" si="1"/>
        <v>88.3</v>
      </c>
    </row>
    <row r="68" spans="1:15" ht="15">
      <c r="A68" s="90" t="s">
        <v>70</v>
      </c>
      <c r="B68" s="30"/>
      <c r="C68" s="31"/>
      <c r="D68" s="91"/>
      <c r="E68" s="144"/>
      <c r="F68" s="30"/>
      <c r="G68" s="31"/>
      <c r="H68" s="91"/>
      <c r="I68" s="144"/>
      <c r="J68" s="30"/>
      <c r="K68" s="145"/>
      <c r="L68" s="91"/>
      <c r="M68" s="144"/>
      <c r="N68" s="30"/>
      <c r="O68" s="23" t="e">
        <f t="shared" si="1"/>
        <v>#DIV/0!</v>
      </c>
    </row>
    <row r="69" spans="1:15" ht="15">
      <c r="A69" s="90" t="s">
        <v>71</v>
      </c>
      <c r="B69" s="30"/>
      <c r="C69" s="31"/>
      <c r="D69" s="91"/>
      <c r="E69" s="144"/>
      <c r="F69" s="30"/>
      <c r="G69" s="31"/>
      <c r="H69" s="91"/>
      <c r="I69" s="144"/>
      <c r="J69" s="30"/>
      <c r="K69" s="145"/>
      <c r="L69" s="91"/>
      <c r="M69" s="144"/>
      <c r="N69" s="30"/>
      <c r="O69" s="23" t="e">
        <f t="shared" si="1"/>
        <v>#DIV/0!</v>
      </c>
    </row>
    <row r="70" spans="1:15" ht="15">
      <c r="A70" s="90" t="s">
        <v>72</v>
      </c>
      <c r="B70" s="30"/>
      <c r="C70" s="31"/>
      <c r="D70" s="91"/>
      <c r="E70" s="144"/>
      <c r="F70" s="30"/>
      <c r="G70" s="31"/>
      <c r="H70" s="91"/>
      <c r="I70" s="144"/>
      <c r="J70" s="30"/>
      <c r="K70" s="145"/>
      <c r="L70" s="91"/>
      <c r="M70" s="144"/>
      <c r="N70" s="30"/>
      <c r="O70" s="23" t="e">
        <f t="shared" si="1"/>
        <v>#DIV/0!</v>
      </c>
    </row>
    <row r="71" spans="1:15" ht="15">
      <c r="A71" s="95" t="s">
        <v>73</v>
      </c>
      <c r="B71" s="30">
        <f>SUM(B50:B70)</f>
        <v>940300</v>
      </c>
      <c r="C71" s="31">
        <f>SUM(C50:C70)</f>
        <v>940300</v>
      </c>
      <c r="D71" s="91">
        <f>SUM(D50:D70)</f>
        <v>574267.83</v>
      </c>
      <c r="E71" s="144">
        <f>SUM(E50:E70)</f>
        <v>0</v>
      </c>
      <c r="F71" s="30">
        <f>ROUND((D71+E71)/(C71/100),1)</f>
        <v>61.1</v>
      </c>
      <c r="G71" s="31">
        <f>SUM(G50:G70)</f>
        <v>940300</v>
      </c>
      <c r="H71" s="91">
        <f>SUM(H50:H70)</f>
        <v>712880.33</v>
      </c>
      <c r="I71" s="144">
        <f>SUM(I50:I70)</f>
        <v>0</v>
      </c>
      <c r="J71" s="30">
        <f>ROUND((H71+I71)/(G71/100),1)</f>
        <v>75.8</v>
      </c>
      <c r="K71" s="31">
        <f>SUM(K50:K70)</f>
        <v>940300</v>
      </c>
      <c r="L71" s="91">
        <f>SUM(L50:L70)</f>
        <v>1004619.03</v>
      </c>
      <c r="M71" s="144">
        <f>SUM(M50:M70)</f>
        <v>0</v>
      </c>
      <c r="N71" s="30">
        <f>ROUND((L71+M71)/(K71/100),1)</f>
        <v>106.8</v>
      </c>
      <c r="O71" s="23">
        <f t="shared" si="1"/>
        <v>106.8</v>
      </c>
    </row>
    <row r="72" spans="1:15" ht="15">
      <c r="A72" s="90" t="s">
        <v>74</v>
      </c>
      <c r="B72" s="36"/>
      <c r="C72" s="37"/>
      <c r="D72" s="97"/>
      <c r="E72" s="146"/>
      <c r="F72" s="30"/>
      <c r="G72" s="37"/>
      <c r="H72" s="97"/>
      <c r="I72" s="146"/>
      <c r="J72" s="30"/>
      <c r="K72" s="147"/>
      <c r="L72" s="97"/>
      <c r="M72" s="146"/>
      <c r="N72" s="30"/>
      <c r="O72" s="23" t="e">
        <f t="shared" si="1"/>
        <v>#DIV/0!</v>
      </c>
    </row>
    <row r="73" spans="1:15" ht="15">
      <c r="A73" s="90" t="s">
        <v>75</v>
      </c>
      <c r="B73" s="36">
        <v>913537</v>
      </c>
      <c r="C73" s="37">
        <v>913537</v>
      </c>
      <c r="D73" s="97">
        <v>532094.34</v>
      </c>
      <c r="E73" s="146"/>
      <c r="F73" s="36">
        <f>ROUND((D73+E73)/(C73/100),1)</f>
        <v>58.2</v>
      </c>
      <c r="G73" s="37">
        <v>913537</v>
      </c>
      <c r="H73" s="97">
        <v>722815.68</v>
      </c>
      <c r="I73" s="146"/>
      <c r="J73" s="36">
        <f>ROUND((H73+I73)/(G73/100),1)</f>
        <v>79.1</v>
      </c>
      <c r="K73" s="147">
        <v>948537</v>
      </c>
      <c r="L73" s="97">
        <v>948537</v>
      </c>
      <c r="M73" s="146"/>
      <c r="N73" s="36">
        <f>ROUND((L73+M73)/(K73/100),1)</f>
        <v>100</v>
      </c>
      <c r="O73" s="23">
        <f t="shared" si="1"/>
        <v>103.8</v>
      </c>
    </row>
    <row r="74" spans="1:15" ht="15">
      <c r="A74" s="95" t="s">
        <v>76</v>
      </c>
      <c r="B74" s="100"/>
      <c r="C74" s="101"/>
      <c r="D74" s="102"/>
      <c r="E74" s="103"/>
      <c r="F74" s="36"/>
      <c r="G74" s="101"/>
      <c r="H74" s="102"/>
      <c r="I74" s="103"/>
      <c r="J74" s="36"/>
      <c r="K74" s="101"/>
      <c r="L74" s="102"/>
      <c r="M74" s="103"/>
      <c r="N74" s="36"/>
      <c r="O74" s="23" t="e">
        <f t="shared" si="1"/>
        <v>#DIV/0!</v>
      </c>
    </row>
    <row r="75" spans="1:15" ht="15">
      <c r="A75" s="90" t="s">
        <v>77</v>
      </c>
      <c r="B75" s="30">
        <v>7151255</v>
      </c>
      <c r="C75" s="31">
        <v>7204392</v>
      </c>
      <c r="D75" s="91">
        <v>3521576</v>
      </c>
      <c r="E75" s="144"/>
      <c r="F75" s="36">
        <f>ROUND((D75+E75)/(C75/100),1)</f>
        <v>48.9</v>
      </c>
      <c r="G75" s="31">
        <v>7204392</v>
      </c>
      <c r="H75" s="91">
        <v>5296170</v>
      </c>
      <c r="I75" s="144"/>
      <c r="J75" s="36">
        <f>ROUND((H75+I75)/(G75/100),1)</f>
        <v>73.5</v>
      </c>
      <c r="K75" s="31">
        <v>7145126</v>
      </c>
      <c r="L75" s="91">
        <v>7145126</v>
      </c>
      <c r="M75" s="144"/>
      <c r="N75" s="36">
        <f>ROUND((L75+M75)/(K75/100),1)</f>
        <v>100</v>
      </c>
      <c r="O75" s="23">
        <f t="shared" si="1"/>
        <v>99.9</v>
      </c>
    </row>
    <row r="76" spans="1:15" ht="15">
      <c r="A76" s="90" t="s">
        <v>78</v>
      </c>
      <c r="B76" s="30"/>
      <c r="C76" s="31"/>
      <c r="D76" s="91"/>
      <c r="E76" s="144"/>
      <c r="F76" s="30"/>
      <c r="G76" s="31"/>
      <c r="H76" s="91"/>
      <c r="I76" s="144"/>
      <c r="J76" s="30"/>
      <c r="K76" s="31"/>
      <c r="L76" s="91"/>
      <c r="M76" s="144"/>
      <c r="N76" s="30"/>
      <c r="O76" s="23" t="e">
        <f t="shared" si="1"/>
        <v>#DIV/0!</v>
      </c>
    </row>
    <row r="77" spans="1:15" ht="15">
      <c r="A77" s="90" t="s">
        <v>79</v>
      </c>
      <c r="B77" s="30"/>
      <c r="C77" s="31"/>
      <c r="D77" s="91"/>
      <c r="E77" s="144"/>
      <c r="F77" s="36"/>
      <c r="G77" s="31"/>
      <c r="H77" s="91"/>
      <c r="I77" s="144"/>
      <c r="J77" s="36"/>
      <c r="K77" s="31"/>
      <c r="L77" s="91"/>
      <c r="M77" s="144"/>
      <c r="N77" s="36"/>
      <c r="O77" s="23" t="e">
        <f t="shared" si="1"/>
        <v>#DIV/0!</v>
      </c>
    </row>
    <row r="78" spans="1:15" ht="15">
      <c r="A78" s="95" t="s">
        <v>80</v>
      </c>
      <c r="B78" s="30"/>
      <c r="C78" s="31"/>
      <c r="D78" s="91"/>
      <c r="E78" s="144"/>
      <c r="F78" s="36"/>
      <c r="G78" s="31"/>
      <c r="H78" s="91"/>
      <c r="I78" s="144"/>
      <c r="J78" s="36"/>
      <c r="K78" s="31"/>
      <c r="L78" s="91"/>
      <c r="M78" s="144"/>
      <c r="N78" s="36"/>
      <c r="O78" s="23" t="e">
        <f t="shared" si="1"/>
        <v>#DIV/0!</v>
      </c>
    </row>
    <row r="79" spans="1:15" ht="15">
      <c r="A79" s="95" t="s">
        <v>81</v>
      </c>
      <c r="B79" s="30">
        <f>SUM(B73:B78)</f>
        <v>8064792</v>
      </c>
      <c r="C79" s="31">
        <f>SUM(C73:C78)</f>
        <v>8117929</v>
      </c>
      <c r="D79" s="91">
        <f>SUM(D73:D78)</f>
        <v>4053670.34</v>
      </c>
      <c r="E79" s="144">
        <f>SUM(E73:E78)</f>
        <v>0</v>
      </c>
      <c r="F79" s="30">
        <f>ROUND((D79+E79)/(C79/100),1)</f>
        <v>49.9</v>
      </c>
      <c r="G79" s="31">
        <f>SUM(G73:G78)</f>
        <v>8117929</v>
      </c>
      <c r="H79" s="91">
        <f>SUM(H73:H78)</f>
        <v>6018985.68</v>
      </c>
      <c r="I79" s="144">
        <f>SUM(I73:I78)</f>
        <v>0</v>
      </c>
      <c r="J79" s="30">
        <f>ROUND((H79+I79)/(G79/100),1)</f>
        <v>74.1</v>
      </c>
      <c r="K79" s="31">
        <f>SUM(K73:K78)</f>
        <v>8093663</v>
      </c>
      <c r="L79" s="91">
        <f>SUM(L73:L78)</f>
        <v>8093663</v>
      </c>
      <c r="M79" s="144">
        <f>SUM(M73:M78)</f>
        <v>0</v>
      </c>
      <c r="N79" s="30">
        <f>ROUND((L79+M79)/(K79/100),1)</f>
        <v>100</v>
      </c>
      <c r="O79" s="23">
        <f t="shared" si="1"/>
        <v>100.4</v>
      </c>
    </row>
    <row r="80" spans="1:15" ht="15.75" thickBot="1">
      <c r="A80" s="105" t="s">
        <v>82</v>
      </c>
      <c r="B80" s="36">
        <f>B71+B79</f>
        <v>9005092</v>
      </c>
      <c r="C80" s="37">
        <f>C71+C79</f>
        <v>9058229</v>
      </c>
      <c r="D80" s="97">
        <f>D71+D79</f>
        <v>4627938.17</v>
      </c>
      <c r="E80" s="146">
        <f>E71+E79</f>
        <v>0</v>
      </c>
      <c r="F80" s="36">
        <f>ROUND((D80+E80)/(C80/100),1)</f>
        <v>51.1</v>
      </c>
      <c r="G80" s="37">
        <f>G71+G79</f>
        <v>9058229</v>
      </c>
      <c r="H80" s="97">
        <f>H71+H79</f>
        <v>6731866.01</v>
      </c>
      <c r="I80" s="97">
        <f>I71+I79</f>
        <v>0</v>
      </c>
      <c r="J80" s="36">
        <f>ROUND((H80+I80)/(G80/100),1)</f>
        <v>74.3</v>
      </c>
      <c r="K80" s="37">
        <f>K71+K79</f>
        <v>9033963</v>
      </c>
      <c r="L80" s="97">
        <f>L71+L79</f>
        <v>9098282.03</v>
      </c>
      <c r="M80" s="146">
        <f>M71+M79</f>
        <v>0</v>
      </c>
      <c r="N80" s="36">
        <f>ROUND((L80+M80)/(K80/100),1)</f>
        <v>100.7</v>
      </c>
      <c r="O80" s="414">
        <f t="shared" si="1"/>
        <v>101</v>
      </c>
    </row>
    <row r="81" spans="1:15" ht="15.75" thickBot="1">
      <c r="A81" s="107" t="s">
        <v>83</v>
      </c>
      <c r="B81" s="108">
        <f>B80-B33</f>
        <v>0</v>
      </c>
      <c r="C81" s="108">
        <f>C80-C33</f>
        <v>0</v>
      </c>
      <c r="D81" s="108">
        <f>D80-D33</f>
        <v>568401.4300000002</v>
      </c>
      <c r="E81" s="108">
        <f>E80-E33</f>
        <v>0</v>
      </c>
      <c r="F81" s="108"/>
      <c r="G81" s="108">
        <f>G80-G33</f>
        <v>0</v>
      </c>
      <c r="H81" s="108">
        <f>H80-H33</f>
        <v>518606.64999999944</v>
      </c>
      <c r="I81" s="108">
        <f>I80-I33</f>
        <v>0</v>
      </c>
      <c r="J81" s="108"/>
      <c r="K81" s="108">
        <f>K80-K33</f>
        <v>0</v>
      </c>
      <c r="L81" s="108">
        <f>L80-L33</f>
        <v>21638.069999998435</v>
      </c>
      <c r="M81" s="108">
        <f>M80-M33</f>
        <v>0</v>
      </c>
      <c r="N81" s="108" t="e">
        <f>ROUND((L81+M81)/(K81/100),1)</f>
        <v>#DIV/0!</v>
      </c>
      <c r="O81" s="108" t="e">
        <f t="shared" si="1"/>
        <v>#DIV/0!</v>
      </c>
    </row>
    <row r="82" spans="1:15" s="450" customFormat="1" ht="15.75" thickBot="1">
      <c r="A82" s="454" t="s">
        <v>132</v>
      </c>
      <c r="B82" s="458"/>
      <c r="C82" s="438"/>
      <c r="D82" s="437">
        <f>D81+E81</f>
        <v>568401.4300000002</v>
      </c>
      <c r="E82" s="438"/>
      <c r="F82" s="438"/>
      <c r="G82" s="438"/>
      <c r="H82" s="437">
        <f>H81+I81</f>
        <v>518606.64999999944</v>
      </c>
      <c r="I82" s="438"/>
      <c r="J82" s="438"/>
      <c r="K82" s="438"/>
      <c r="L82" s="437">
        <f>L81+M81</f>
        <v>21638.069999998435</v>
      </c>
      <c r="M82" s="438"/>
      <c r="N82" s="438"/>
      <c r="O82" s="453"/>
    </row>
    <row r="83" spans="2:12" ht="15">
      <c r="B83" s="110"/>
      <c r="D83" s="2"/>
      <c r="H83" s="2"/>
      <c r="L83" s="2"/>
    </row>
    <row r="84" ht="15">
      <c r="B84" s="110"/>
    </row>
    <row r="85" ht="15">
      <c r="A85" s="111" t="s">
        <v>84</v>
      </c>
    </row>
    <row r="86" ht="15.75" thickBot="1"/>
    <row r="87" spans="1:15" ht="15">
      <c r="A87" s="56"/>
      <c r="B87" s="112" t="s">
        <v>10</v>
      </c>
      <c r="C87" s="75" t="s">
        <v>14</v>
      </c>
      <c r="D87" s="10" t="s">
        <v>15</v>
      </c>
      <c r="E87" s="53"/>
      <c r="H87" s="1" t="s">
        <v>153</v>
      </c>
      <c r="I87" s="1"/>
      <c r="J87" s="1"/>
      <c r="K87" s="1"/>
      <c r="L87" s="1"/>
      <c r="M87" s="1"/>
      <c r="N87" s="1"/>
      <c r="O87" s="1"/>
    </row>
    <row r="88" spans="1:15" ht="15">
      <c r="A88" s="60" t="s">
        <v>85</v>
      </c>
      <c r="B88" s="34">
        <v>80820</v>
      </c>
      <c r="C88" s="91">
        <v>109060</v>
      </c>
      <c r="D88" s="129">
        <v>25820</v>
      </c>
      <c r="E88" s="53"/>
      <c r="H88" s="1" t="s">
        <v>154</v>
      </c>
      <c r="I88" s="1"/>
      <c r="J88" s="1"/>
      <c r="K88" s="1"/>
      <c r="L88" s="1"/>
      <c r="M88" s="1"/>
      <c r="N88" s="1"/>
      <c r="O88" s="1"/>
    </row>
    <row r="89" spans="1:15" ht="15">
      <c r="A89" s="114" t="s">
        <v>86</v>
      </c>
      <c r="B89" s="254">
        <v>0</v>
      </c>
      <c r="C89" s="255">
        <v>0</v>
      </c>
      <c r="D89" s="256">
        <v>0</v>
      </c>
      <c r="E89" s="53"/>
      <c r="H89" s="1" t="s">
        <v>155</v>
      </c>
      <c r="I89" s="1"/>
      <c r="J89" s="1"/>
      <c r="K89" s="1"/>
      <c r="L89" s="1"/>
      <c r="M89" s="1"/>
      <c r="N89" s="1"/>
      <c r="O89" s="1"/>
    </row>
    <row r="90" spans="1:15" ht="15">
      <c r="A90" s="114" t="s">
        <v>87</v>
      </c>
      <c r="B90" s="34">
        <v>101540.32</v>
      </c>
      <c r="C90" s="91">
        <v>48176.92</v>
      </c>
      <c r="D90" s="129">
        <v>85404</v>
      </c>
      <c r="E90" s="53"/>
      <c r="H90" s="1" t="s">
        <v>109</v>
      </c>
      <c r="I90" s="1"/>
      <c r="J90" s="1"/>
      <c r="K90" s="1"/>
      <c r="L90" s="1"/>
      <c r="M90" s="1"/>
      <c r="N90" s="1"/>
      <c r="O90" s="1"/>
    </row>
    <row r="91" spans="1:15" ht="15.75" thickBot="1">
      <c r="A91" s="65" t="s">
        <v>88</v>
      </c>
      <c r="B91" s="257">
        <v>0</v>
      </c>
      <c r="C91" s="258">
        <v>0</v>
      </c>
      <c r="D91" s="259">
        <v>0</v>
      </c>
      <c r="E91" s="53"/>
      <c r="H91" s="1"/>
      <c r="I91" s="1"/>
      <c r="J91" s="1"/>
      <c r="K91" s="1"/>
      <c r="L91" s="1"/>
      <c r="M91" s="1"/>
      <c r="N91" s="1"/>
      <c r="O9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2.421875" style="0" customWidth="1"/>
    <col min="2" max="5" width="12.7109375" style="116" customWidth="1"/>
    <col min="6" max="6" width="6.57421875" style="0" bestFit="1" customWidth="1"/>
    <col min="7" max="9" width="12.7109375" style="116" customWidth="1"/>
    <col min="10" max="10" width="6.57421875" style="0" bestFit="1" customWidth="1"/>
    <col min="11" max="13" width="12.7109375" style="116" customWidth="1"/>
    <col min="14" max="14" width="6.57421875" style="0" bestFit="1" customWidth="1"/>
    <col min="15" max="15" width="7.00390625" style="0" bestFit="1" customWidth="1"/>
  </cols>
  <sheetData>
    <row r="1" spans="1:8" ht="15">
      <c r="A1" s="1"/>
      <c r="H1" s="469" t="s">
        <v>139</v>
      </c>
    </row>
    <row r="2" spans="1:14" ht="16.5" thickBot="1">
      <c r="A2" s="3" t="s">
        <v>0</v>
      </c>
      <c r="B2" s="117" t="s">
        <v>1</v>
      </c>
      <c r="C2" s="117"/>
      <c r="F2" s="3"/>
      <c r="G2" s="117"/>
      <c r="J2" s="3"/>
      <c r="K2" s="117"/>
      <c r="N2" s="3"/>
    </row>
    <row r="3" spans="1:15" ht="15">
      <c r="A3" s="5" t="s">
        <v>2</v>
      </c>
      <c r="B3" s="118" t="s">
        <v>3</v>
      </c>
      <c r="C3" s="119" t="s">
        <v>4</v>
      </c>
      <c r="D3" s="120" t="s">
        <v>5</v>
      </c>
      <c r="E3" s="180"/>
      <c r="F3" s="10" t="s">
        <v>6</v>
      </c>
      <c r="G3" s="121" t="s">
        <v>4</v>
      </c>
      <c r="H3" s="120" t="s">
        <v>7</v>
      </c>
      <c r="I3" s="180"/>
      <c r="J3" s="10" t="s">
        <v>6</v>
      </c>
      <c r="K3" s="122" t="s">
        <v>4</v>
      </c>
      <c r="L3" s="120" t="s">
        <v>8</v>
      </c>
      <c r="M3" s="180"/>
      <c r="N3" s="10" t="s">
        <v>6</v>
      </c>
      <c r="O3" s="412" t="s">
        <v>95</v>
      </c>
    </row>
    <row r="4" spans="1:15" ht="15.75" thickBot="1">
      <c r="A4" s="14"/>
      <c r="B4" s="123" t="s">
        <v>9</v>
      </c>
      <c r="C4" s="124" t="s">
        <v>10</v>
      </c>
      <c r="D4" s="125" t="s">
        <v>11</v>
      </c>
      <c r="E4" s="125" t="s">
        <v>12</v>
      </c>
      <c r="F4" s="19" t="s">
        <v>13</v>
      </c>
      <c r="G4" s="126" t="s">
        <v>14</v>
      </c>
      <c r="H4" s="125" t="s">
        <v>11</v>
      </c>
      <c r="I4" s="125" t="s">
        <v>12</v>
      </c>
      <c r="J4" s="19" t="s">
        <v>13</v>
      </c>
      <c r="K4" s="127" t="s">
        <v>15</v>
      </c>
      <c r="L4" s="125" t="s">
        <v>11</v>
      </c>
      <c r="M4" s="125" t="s">
        <v>12</v>
      </c>
      <c r="N4" s="19" t="s">
        <v>13</v>
      </c>
      <c r="O4" s="413" t="s">
        <v>96</v>
      </c>
    </row>
    <row r="5" spans="1:15" ht="15.75" customHeight="1">
      <c r="A5" s="22" t="s">
        <v>16</v>
      </c>
      <c r="B5" s="181">
        <v>196634</v>
      </c>
      <c r="C5" s="182">
        <v>609734</v>
      </c>
      <c r="D5" s="260">
        <v>387704.23</v>
      </c>
      <c r="E5" s="260">
        <v>16221.51</v>
      </c>
      <c r="F5" s="184">
        <f>ROUND((D5+E5)/(C5/100),1)</f>
        <v>66.2</v>
      </c>
      <c r="G5" s="185">
        <v>622763</v>
      </c>
      <c r="H5" s="260">
        <v>490207.48</v>
      </c>
      <c r="I5" s="260">
        <v>23409.43</v>
      </c>
      <c r="J5" s="184">
        <f>ROUND((H5+I5)/(G5/100),1)</f>
        <v>82.5</v>
      </c>
      <c r="K5" s="186">
        <v>900994</v>
      </c>
      <c r="L5" s="260">
        <v>941653.16</v>
      </c>
      <c r="M5" s="260">
        <v>31545.65</v>
      </c>
      <c r="N5" s="184">
        <f>ROUND((L5+M5)/(K5/100),1)</f>
        <v>108</v>
      </c>
      <c r="O5" s="23">
        <f aca="true" t="shared" si="0" ref="O5:O33">ROUND((L5+M5)/(B5/100),1)</f>
        <v>494.9</v>
      </c>
    </row>
    <row r="6" spans="1:15" ht="15.75" customHeight="1">
      <c r="A6" s="29" t="s">
        <v>17</v>
      </c>
      <c r="B6" s="187">
        <v>90425</v>
      </c>
      <c r="C6" s="188">
        <v>90425</v>
      </c>
      <c r="D6" s="261">
        <v>43800</v>
      </c>
      <c r="E6" s="261"/>
      <c r="F6" s="190">
        <f aca="true" t="shared" si="1" ref="F6:F33">ROUND((D6+E6)/(C6/100),1)</f>
        <v>48.4</v>
      </c>
      <c r="G6" s="191">
        <v>90425</v>
      </c>
      <c r="H6" s="261">
        <v>71142</v>
      </c>
      <c r="I6" s="261"/>
      <c r="J6" s="190">
        <f aca="true" t="shared" si="2" ref="J6:J33">ROUND((H6+I6)/(G6/100),1)</f>
        <v>78.7</v>
      </c>
      <c r="K6" s="192">
        <v>90425</v>
      </c>
      <c r="L6" s="261">
        <v>86542</v>
      </c>
      <c r="M6" s="261"/>
      <c r="N6" s="190">
        <f aca="true" t="shared" si="3" ref="N6:N33">ROUND((L6+M6)/(K6/100),1)</f>
        <v>95.7</v>
      </c>
      <c r="O6" s="30">
        <f t="shared" si="0"/>
        <v>95.7</v>
      </c>
    </row>
    <row r="7" spans="1:15" ht="15.75" customHeight="1">
      <c r="A7" s="29" t="s">
        <v>18</v>
      </c>
      <c r="B7" s="187">
        <v>20000</v>
      </c>
      <c r="C7" s="188">
        <v>49000</v>
      </c>
      <c r="D7" s="261">
        <v>35486.54</v>
      </c>
      <c r="E7" s="261"/>
      <c r="F7" s="190">
        <f t="shared" si="1"/>
        <v>72.4</v>
      </c>
      <c r="G7" s="191">
        <v>49000</v>
      </c>
      <c r="H7" s="261">
        <v>38487</v>
      </c>
      <c r="I7" s="261"/>
      <c r="J7" s="190">
        <f t="shared" si="2"/>
        <v>78.5</v>
      </c>
      <c r="K7" s="192">
        <v>42200</v>
      </c>
      <c r="L7" s="261">
        <v>42126</v>
      </c>
      <c r="M7" s="261"/>
      <c r="N7" s="190">
        <f t="shared" si="3"/>
        <v>99.8</v>
      </c>
      <c r="O7" s="30">
        <f t="shared" si="0"/>
        <v>210.6</v>
      </c>
    </row>
    <row r="8" spans="1:15" ht="15.75" customHeight="1">
      <c r="A8" s="29" t="s">
        <v>19</v>
      </c>
      <c r="B8" s="187">
        <v>60000</v>
      </c>
      <c r="C8" s="188">
        <v>40000</v>
      </c>
      <c r="D8" s="261">
        <v>19941.55</v>
      </c>
      <c r="E8" s="261"/>
      <c r="F8" s="190">
        <f t="shared" si="1"/>
        <v>49.9</v>
      </c>
      <c r="G8" s="191">
        <v>40000</v>
      </c>
      <c r="H8" s="261">
        <v>21492.35</v>
      </c>
      <c r="I8" s="261"/>
      <c r="J8" s="190">
        <f t="shared" si="2"/>
        <v>53.7</v>
      </c>
      <c r="K8" s="192">
        <v>34500</v>
      </c>
      <c r="L8" s="261">
        <v>34501.68</v>
      </c>
      <c r="M8" s="261"/>
      <c r="N8" s="190">
        <f t="shared" si="3"/>
        <v>100</v>
      </c>
      <c r="O8" s="30">
        <f t="shared" si="0"/>
        <v>57.5</v>
      </c>
    </row>
    <row r="9" spans="1:15" ht="15.75" customHeight="1">
      <c r="A9" s="29" t="s">
        <v>20</v>
      </c>
      <c r="B9" s="187">
        <v>407554</v>
      </c>
      <c r="C9" s="188">
        <v>407554</v>
      </c>
      <c r="D9" s="261">
        <v>210156</v>
      </c>
      <c r="E9" s="261"/>
      <c r="F9" s="190">
        <f t="shared" si="1"/>
        <v>51.6</v>
      </c>
      <c r="G9" s="191">
        <v>407554</v>
      </c>
      <c r="H9" s="261">
        <v>210394</v>
      </c>
      <c r="I9" s="261"/>
      <c r="J9" s="190">
        <f t="shared" si="2"/>
        <v>51.6</v>
      </c>
      <c r="K9" s="192">
        <v>374000</v>
      </c>
      <c r="L9" s="261">
        <v>373809</v>
      </c>
      <c r="M9" s="261"/>
      <c r="N9" s="190">
        <f t="shared" si="3"/>
        <v>99.9</v>
      </c>
      <c r="O9" s="30">
        <f t="shared" si="0"/>
        <v>91.7</v>
      </c>
    </row>
    <row r="10" spans="1:15" ht="15.75" customHeight="1">
      <c r="A10" s="29" t="s">
        <v>21</v>
      </c>
      <c r="B10" s="187"/>
      <c r="C10" s="188"/>
      <c r="D10" s="261"/>
      <c r="E10" s="261"/>
      <c r="F10" s="190" t="e">
        <f t="shared" si="1"/>
        <v>#DIV/0!</v>
      </c>
      <c r="G10" s="191"/>
      <c r="H10" s="261"/>
      <c r="I10" s="261"/>
      <c r="J10" s="190" t="e">
        <f t="shared" si="2"/>
        <v>#DIV/0!</v>
      </c>
      <c r="K10" s="192"/>
      <c r="L10" s="261"/>
      <c r="M10" s="261"/>
      <c r="N10" s="190" t="e">
        <f t="shared" si="3"/>
        <v>#DIV/0!</v>
      </c>
      <c r="O10" s="30" t="e">
        <f t="shared" si="0"/>
        <v>#DIV/0!</v>
      </c>
    </row>
    <row r="11" spans="1:15" ht="15.75" customHeight="1">
      <c r="A11" s="29" t="s">
        <v>22</v>
      </c>
      <c r="B11" s="187"/>
      <c r="C11" s="188"/>
      <c r="D11" s="261"/>
      <c r="E11" s="261"/>
      <c r="F11" s="190" t="e">
        <f t="shared" si="1"/>
        <v>#DIV/0!</v>
      </c>
      <c r="G11" s="191"/>
      <c r="H11" s="261"/>
      <c r="I11" s="261"/>
      <c r="J11" s="190" t="e">
        <f t="shared" si="2"/>
        <v>#DIV/0!</v>
      </c>
      <c r="K11" s="192"/>
      <c r="L11" s="261"/>
      <c r="M11" s="261"/>
      <c r="N11" s="190" t="e">
        <f t="shared" si="3"/>
        <v>#DIV/0!</v>
      </c>
      <c r="O11" s="30" t="e">
        <f t="shared" si="0"/>
        <v>#DIV/0!</v>
      </c>
    </row>
    <row r="12" spans="1:15" ht="15.75" customHeight="1">
      <c r="A12" s="29" t="s">
        <v>23</v>
      </c>
      <c r="B12" s="187">
        <v>160000</v>
      </c>
      <c r="C12" s="188">
        <v>160000</v>
      </c>
      <c r="D12" s="261">
        <v>27151.4</v>
      </c>
      <c r="E12" s="261"/>
      <c r="F12" s="190">
        <f t="shared" si="1"/>
        <v>17</v>
      </c>
      <c r="G12" s="191">
        <v>160000</v>
      </c>
      <c r="H12" s="261">
        <v>122741.5</v>
      </c>
      <c r="I12" s="261"/>
      <c r="J12" s="190">
        <f t="shared" si="2"/>
        <v>76.7</v>
      </c>
      <c r="K12" s="192">
        <v>153300</v>
      </c>
      <c r="L12" s="261">
        <v>153298.9</v>
      </c>
      <c r="M12" s="261"/>
      <c r="N12" s="190">
        <f t="shared" si="3"/>
        <v>100</v>
      </c>
      <c r="O12" s="30">
        <f t="shared" si="0"/>
        <v>95.8</v>
      </c>
    </row>
    <row r="13" spans="1:15" ht="15.75" customHeight="1">
      <c r="A13" s="29" t="s">
        <v>24</v>
      </c>
      <c r="B13" s="187">
        <v>5000</v>
      </c>
      <c r="C13" s="188">
        <v>5000</v>
      </c>
      <c r="D13" s="261">
        <v>796</v>
      </c>
      <c r="E13" s="261"/>
      <c r="F13" s="190">
        <f t="shared" si="1"/>
        <v>15.9</v>
      </c>
      <c r="G13" s="191">
        <v>5000</v>
      </c>
      <c r="H13" s="261">
        <v>796</v>
      </c>
      <c r="I13" s="261"/>
      <c r="J13" s="190">
        <f t="shared" si="2"/>
        <v>15.9</v>
      </c>
      <c r="K13" s="192">
        <v>800</v>
      </c>
      <c r="L13" s="261">
        <v>796</v>
      </c>
      <c r="M13" s="261"/>
      <c r="N13" s="190">
        <f t="shared" si="3"/>
        <v>99.5</v>
      </c>
      <c r="O13" s="30">
        <f t="shared" si="0"/>
        <v>15.9</v>
      </c>
    </row>
    <row r="14" spans="1:15" ht="15.75" customHeight="1">
      <c r="A14" s="29" t="s">
        <v>25</v>
      </c>
      <c r="B14" s="187">
        <v>1000</v>
      </c>
      <c r="C14" s="188">
        <v>1000</v>
      </c>
      <c r="D14" s="261"/>
      <c r="E14" s="261"/>
      <c r="F14" s="190">
        <f t="shared" si="1"/>
        <v>0</v>
      </c>
      <c r="G14" s="191">
        <v>1000</v>
      </c>
      <c r="H14" s="261"/>
      <c r="I14" s="261"/>
      <c r="J14" s="190">
        <f t="shared" si="2"/>
        <v>0</v>
      </c>
      <c r="K14" s="192">
        <v>1000</v>
      </c>
      <c r="L14" s="261">
        <v>1152</v>
      </c>
      <c r="M14" s="261"/>
      <c r="N14" s="190">
        <f t="shared" si="3"/>
        <v>115.2</v>
      </c>
      <c r="O14" s="30">
        <f t="shared" si="0"/>
        <v>115.2</v>
      </c>
    </row>
    <row r="15" spans="1:15" ht="15.75" customHeight="1">
      <c r="A15" s="29" t="s">
        <v>26</v>
      </c>
      <c r="B15" s="187">
        <v>166800</v>
      </c>
      <c r="C15" s="188">
        <v>189800</v>
      </c>
      <c r="D15" s="261">
        <v>100989.31</v>
      </c>
      <c r="E15" s="261"/>
      <c r="F15" s="190">
        <f t="shared" si="1"/>
        <v>53.2</v>
      </c>
      <c r="G15" s="191">
        <v>189800</v>
      </c>
      <c r="H15" s="261">
        <v>147207.46</v>
      </c>
      <c r="I15" s="261"/>
      <c r="J15" s="190">
        <f t="shared" si="2"/>
        <v>77.6</v>
      </c>
      <c r="K15" s="192">
        <v>208600</v>
      </c>
      <c r="L15" s="261">
        <v>208174.26</v>
      </c>
      <c r="M15" s="261"/>
      <c r="N15" s="190">
        <f t="shared" si="3"/>
        <v>99.8</v>
      </c>
      <c r="O15" s="30">
        <f t="shared" si="0"/>
        <v>124.8</v>
      </c>
    </row>
    <row r="16" spans="1:15" ht="15.75" customHeight="1">
      <c r="A16" s="29" t="s">
        <v>27</v>
      </c>
      <c r="B16" s="187">
        <v>3973104</v>
      </c>
      <c r="C16" s="188">
        <v>4000504</v>
      </c>
      <c r="D16" s="261">
        <v>1898243.52</v>
      </c>
      <c r="E16" s="261">
        <v>9394</v>
      </c>
      <c r="F16" s="190">
        <f t="shared" si="1"/>
        <v>47.7</v>
      </c>
      <c r="G16" s="191">
        <v>4000504</v>
      </c>
      <c r="H16" s="261">
        <v>2816120.28</v>
      </c>
      <c r="I16" s="261">
        <v>11858</v>
      </c>
      <c r="J16" s="190">
        <f t="shared" si="2"/>
        <v>70.7</v>
      </c>
      <c r="K16" s="192">
        <v>4011195</v>
      </c>
      <c r="L16" s="261">
        <v>4011011.28</v>
      </c>
      <c r="M16" s="261">
        <v>16621</v>
      </c>
      <c r="N16" s="190">
        <f t="shared" si="3"/>
        <v>100.4</v>
      </c>
      <c r="O16" s="30">
        <f t="shared" si="0"/>
        <v>101.4</v>
      </c>
    </row>
    <row r="17" spans="1:15" ht="15.75" customHeight="1">
      <c r="A17" s="29" t="s">
        <v>28</v>
      </c>
      <c r="B17" s="187"/>
      <c r="C17" s="188"/>
      <c r="D17" s="261">
        <v>30</v>
      </c>
      <c r="E17" s="261"/>
      <c r="F17" s="190" t="e">
        <f t="shared" si="1"/>
        <v>#DIV/0!</v>
      </c>
      <c r="G17" s="191"/>
      <c r="H17" s="261">
        <v>30</v>
      </c>
      <c r="I17" s="261"/>
      <c r="J17" s="190" t="e">
        <f t="shared" si="2"/>
        <v>#DIV/0!</v>
      </c>
      <c r="K17" s="192"/>
      <c r="L17" s="261">
        <v>30</v>
      </c>
      <c r="M17" s="261"/>
      <c r="N17" s="190" t="e">
        <f t="shared" si="3"/>
        <v>#DIV/0!</v>
      </c>
      <c r="O17" s="30" t="e">
        <f t="shared" si="0"/>
        <v>#DIV/0!</v>
      </c>
    </row>
    <row r="18" spans="1:15" ht="15.75" customHeight="1">
      <c r="A18" s="29" t="s">
        <v>29</v>
      </c>
      <c r="B18" s="187"/>
      <c r="C18" s="188"/>
      <c r="D18" s="261"/>
      <c r="E18" s="261"/>
      <c r="F18" s="190" t="e">
        <f t="shared" si="1"/>
        <v>#DIV/0!</v>
      </c>
      <c r="G18" s="191"/>
      <c r="H18" s="261"/>
      <c r="I18" s="261"/>
      <c r="J18" s="190" t="e">
        <f t="shared" si="2"/>
        <v>#DIV/0!</v>
      </c>
      <c r="K18" s="192"/>
      <c r="L18" s="261"/>
      <c r="M18" s="261"/>
      <c r="N18" s="190" t="e">
        <f t="shared" si="3"/>
        <v>#DIV/0!</v>
      </c>
      <c r="O18" s="30" t="e">
        <f t="shared" si="0"/>
        <v>#DIV/0!</v>
      </c>
    </row>
    <row r="19" spans="1:15" ht="15.75" customHeight="1">
      <c r="A19" s="29" t="s">
        <v>30</v>
      </c>
      <c r="B19" s="187"/>
      <c r="C19" s="188"/>
      <c r="D19" s="261"/>
      <c r="E19" s="261"/>
      <c r="F19" s="190" t="e">
        <f t="shared" si="1"/>
        <v>#DIV/0!</v>
      </c>
      <c r="G19" s="191"/>
      <c r="H19" s="261"/>
      <c r="I19" s="261"/>
      <c r="J19" s="190" t="e">
        <f t="shared" si="2"/>
        <v>#DIV/0!</v>
      </c>
      <c r="K19" s="192"/>
      <c r="L19" s="261"/>
      <c r="M19" s="261"/>
      <c r="N19" s="190" t="e">
        <f t="shared" si="3"/>
        <v>#DIV/0!</v>
      </c>
      <c r="O19" s="30" t="e">
        <f t="shared" si="0"/>
        <v>#DIV/0!</v>
      </c>
    </row>
    <row r="20" spans="1:15" ht="15.75" customHeight="1">
      <c r="A20" s="29" t="s">
        <v>31</v>
      </c>
      <c r="B20" s="187"/>
      <c r="C20" s="188"/>
      <c r="D20" s="261"/>
      <c r="E20" s="261"/>
      <c r="F20" s="190" t="e">
        <f t="shared" si="1"/>
        <v>#DIV/0!</v>
      </c>
      <c r="G20" s="191"/>
      <c r="H20" s="261"/>
      <c r="I20" s="261"/>
      <c r="J20" s="190" t="e">
        <f t="shared" si="2"/>
        <v>#DIV/0!</v>
      </c>
      <c r="K20" s="192"/>
      <c r="L20" s="261"/>
      <c r="M20" s="261"/>
      <c r="N20" s="190" t="e">
        <f t="shared" si="3"/>
        <v>#DIV/0!</v>
      </c>
      <c r="O20" s="30" t="e">
        <f t="shared" si="0"/>
        <v>#DIV/0!</v>
      </c>
    </row>
    <row r="21" spans="1:15" ht="15.75" customHeight="1">
      <c r="A21" s="29" t="s">
        <v>33</v>
      </c>
      <c r="B21" s="187"/>
      <c r="C21" s="188"/>
      <c r="D21" s="261"/>
      <c r="E21" s="261"/>
      <c r="F21" s="190" t="e">
        <f t="shared" si="1"/>
        <v>#DIV/0!</v>
      </c>
      <c r="G21" s="191"/>
      <c r="H21" s="261"/>
      <c r="I21" s="261"/>
      <c r="J21" s="190" t="e">
        <f t="shared" si="2"/>
        <v>#DIV/0!</v>
      </c>
      <c r="K21" s="192"/>
      <c r="L21" s="261"/>
      <c r="M21" s="261"/>
      <c r="N21" s="190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187">
        <v>15000</v>
      </c>
      <c r="C23" s="188">
        <v>18000</v>
      </c>
      <c r="D23" s="261">
        <v>16808.4</v>
      </c>
      <c r="E23" s="261"/>
      <c r="F23" s="190">
        <f t="shared" si="1"/>
        <v>93.4</v>
      </c>
      <c r="G23" s="191">
        <v>39000</v>
      </c>
      <c r="H23" s="261">
        <v>38644.6</v>
      </c>
      <c r="I23" s="261"/>
      <c r="J23" s="190">
        <f t="shared" si="2"/>
        <v>99.1</v>
      </c>
      <c r="K23" s="192">
        <v>58200</v>
      </c>
      <c r="L23" s="261">
        <v>40993</v>
      </c>
      <c r="M23" s="261">
        <v>17193.35</v>
      </c>
      <c r="N23" s="190">
        <f t="shared" si="3"/>
        <v>100</v>
      </c>
      <c r="O23" s="30">
        <f t="shared" si="0"/>
        <v>387.9</v>
      </c>
    </row>
    <row r="24" spans="1:15" ht="15.75" customHeight="1">
      <c r="A24" s="29" t="s">
        <v>35</v>
      </c>
      <c r="B24" s="187">
        <v>41569</v>
      </c>
      <c r="C24" s="188">
        <v>41569</v>
      </c>
      <c r="D24" s="261">
        <v>20778</v>
      </c>
      <c r="E24" s="261"/>
      <c r="F24" s="190">
        <f t="shared" si="1"/>
        <v>50</v>
      </c>
      <c r="G24" s="191">
        <v>49540</v>
      </c>
      <c r="H24" s="261">
        <v>35723</v>
      </c>
      <c r="I24" s="261"/>
      <c r="J24" s="190">
        <f t="shared" si="2"/>
        <v>72.1</v>
      </c>
      <c r="K24" s="192">
        <v>55512</v>
      </c>
      <c r="L24" s="261">
        <v>55512</v>
      </c>
      <c r="M24" s="261"/>
      <c r="N24" s="190">
        <f t="shared" si="3"/>
        <v>100</v>
      </c>
      <c r="O24" s="30">
        <f t="shared" si="0"/>
        <v>133.5</v>
      </c>
    </row>
    <row r="25" spans="1:15" ht="15.75" customHeight="1">
      <c r="A25" s="29" t="s">
        <v>36</v>
      </c>
      <c r="B25" s="187"/>
      <c r="C25" s="188"/>
      <c r="D25" s="261"/>
      <c r="E25" s="261"/>
      <c r="F25" s="190" t="e">
        <f t="shared" si="1"/>
        <v>#DIV/0!</v>
      </c>
      <c r="G25" s="191"/>
      <c r="H25" s="261"/>
      <c r="I25" s="261"/>
      <c r="J25" s="190" t="e">
        <f t="shared" si="2"/>
        <v>#DIV/0!</v>
      </c>
      <c r="K25" s="192"/>
      <c r="L25" s="261"/>
      <c r="M25" s="261"/>
      <c r="N25" s="190" t="e">
        <f t="shared" si="3"/>
        <v>#DIV/0!</v>
      </c>
      <c r="O25" s="30" t="e">
        <f t="shared" si="0"/>
        <v>#DIV/0!</v>
      </c>
    </row>
    <row r="26" spans="1:15" ht="15.75" customHeight="1">
      <c r="A26" s="29" t="s">
        <v>37</v>
      </c>
      <c r="B26" s="187"/>
      <c r="C26" s="188"/>
      <c r="D26" s="261"/>
      <c r="E26" s="261"/>
      <c r="F26" s="190" t="e">
        <f t="shared" si="1"/>
        <v>#DIV/0!</v>
      </c>
      <c r="G26" s="191"/>
      <c r="H26" s="261"/>
      <c r="I26" s="261"/>
      <c r="J26" s="190" t="e">
        <f t="shared" si="2"/>
        <v>#DIV/0!</v>
      </c>
      <c r="K26" s="192"/>
      <c r="L26" s="261"/>
      <c r="M26" s="261"/>
      <c r="N26" s="190" t="e">
        <f t="shared" si="3"/>
        <v>#DIV/0!</v>
      </c>
      <c r="O26" s="30" t="e">
        <f t="shared" si="0"/>
        <v>#DIV/0!</v>
      </c>
    </row>
    <row r="27" spans="1:15" ht="15.75" customHeight="1">
      <c r="A27" s="29" t="s">
        <v>38</v>
      </c>
      <c r="B27" s="187"/>
      <c r="C27" s="188"/>
      <c r="D27" s="261"/>
      <c r="E27" s="261"/>
      <c r="F27" s="190" t="e">
        <f t="shared" si="1"/>
        <v>#DIV/0!</v>
      </c>
      <c r="G27" s="191"/>
      <c r="H27" s="261"/>
      <c r="I27" s="261"/>
      <c r="J27" s="190" t="e">
        <f t="shared" si="2"/>
        <v>#DIV/0!</v>
      </c>
      <c r="K27" s="192"/>
      <c r="L27" s="261"/>
      <c r="M27" s="261"/>
      <c r="N27" s="190" t="e">
        <f t="shared" si="3"/>
        <v>#DIV/0!</v>
      </c>
      <c r="O27" s="30" t="e">
        <f t="shared" si="0"/>
        <v>#DIV/0!</v>
      </c>
    </row>
    <row r="28" spans="1:15" ht="15.75" customHeight="1">
      <c r="A28" s="29" t="s">
        <v>39</v>
      </c>
      <c r="B28" s="187"/>
      <c r="C28" s="188"/>
      <c r="D28" s="261"/>
      <c r="E28" s="261"/>
      <c r="F28" s="190" t="e">
        <f t="shared" si="1"/>
        <v>#DIV/0!</v>
      </c>
      <c r="G28" s="191"/>
      <c r="H28" s="261"/>
      <c r="I28" s="261"/>
      <c r="J28" s="190" t="e">
        <f t="shared" si="2"/>
        <v>#DIV/0!</v>
      </c>
      <c r="K28" s="192"/>
      <c r="L28" s="261"/>
      <c r="M28" s="261"/>
      <c r="N28" s="190" t="e">
        <f t="shared" si="3"/>
        <v>#DIV/0!</v>
      </c>
      <c r="O28" s="30" t="e">
        <f t="shared" si="0"/>
        <v>#DIV/0!</v>
      </c>
    </row>
    <row r="29" spans="1:15" ht="15.75" customHeight="1">
      <c r="A29" s="29" t="s">
        <v>40</v>
      </c>
      <c r="B29" s="187"/>
      <c r="C29" s="188"/>
      <c r="D29" s="261"/>
      <c r="E29" s="261"/>
      <c r="F29" s="190" t="e">
        <f t="shared" si="1"/>
        <v>#DIV/0!</v>
      </c>
      <c r="G29" s="191"/>
      <c r="H29" s="261"/>
      <c r="I29" s="261"/>
      <c r="J29" s="190" t="e">
        <f t="shared" si="2"/>
        <v>#DIV/0!</v>
      </c>
      <c r="K29" s="192"/>
      <c r="L29" s="261"/>
      <c r="M29" s="261"/>
      <c r="N29" s="190" t="e">
        <f t="shared" si="3"/>
        <v>#DIV/0!</v>
      </c>
      <c r="O29" s="30" t="e">
        <f t="shared" si="0"/>
        <v>#DIV/0!</v>
      </c>
    </row>
    <row r="30" spans="1:15" ht="15.75" customHeight="1">
      <c r="A30" s="29" t="s">
        <v>41</v>
      </c>
      <c r="B30" s="193"/>
      <c r="C30" s="194"/>
      <c r="D30" s="262"/>
      <c r="E30" s="262"/>
      <c r="F30" s="196" t="e">
        <f>ROUND((D30+E30)/(C30/100),1)</f>
        <v>#DIV/0!</v>
      </c>
      <c r="G30" s="197"/>
      <c r="H30" s="262"/>
      <c r="I30" s="262"/>
      <c r="J30" s="196" t="e">
        <f>ROUND((H30+I30)/(G30/100),1)</f>
        <v>#DIV/0!</v>
      </c>
      <c r="K30" s="198"/>
      <c r="L30" s="262"/>
      <c r="M30" s="262"/>
      <c r="N30" s="196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263">
        <v>10000</v>
      </c>
      <c r="C32" s="264">
        <v>10000</v>
      </c>
      <c r="D32" s="265">
        <v>4749.5</v>
      </c>
      <c r="E32" s="265"/>
      <c r="F32" s="196">
        <f>ROUND((D32+E32)/(C32/100),1)</f>
        <v>47.5</v>
      </c>
      <c r="G32" s="265">
        <v>10000</v>
      </c>
      <c r="H32" s="265">
        <v>6970.5</v>
      </c>
      <c r="I32" s="265"/>
      <c r="J32" s="196">
        <f>ROUND((H32+I32)/(G32/100),1)</f>
        <v>69.7</v>
      </c>
      <c r="K32" s="265">
        <v>10000</v>
      </c>
      <c r="L32" s="265">
        <v>9847.5</v>
      </c>
      <c r="M32" s="265"/>
      <c r="N32" s="196">
        <f>ROUND((L32+M32)/(K32/100),1)</f>
        <v>98.5</v>
      </c>
      <c r="O32" s="36">
        <f t="shared" si="0"/>
        <v>98.5</v>
      </c>
    </row>
    <row r="33" spans="1:15" ht="15.75" customHeight="1" thickBot="1">
      <c r="A33" s="47" t="s">
        <v>43</v>
      </c>
      <c r="B33" s="202">
        <f>SUM(B5:B32)</f>
        <v>5147086</v>
      </c>
      <c r="C33" s="203">
        <f>SUM(C5:C32)</f>
        <v>5622586</v>
      </c>
      <c r="D33" s="204">
        <f>SUM(D5:D32)</f>
        <v>2766634.4499999997</v>
      </c>
      <c r="E33" s="205">
        <f>SUM(E5:E32)</f>
        <v>25615.510000000002</v>
      </c>
      <c r="F33" s="206">
        <f t="shared" si="1"/>
        <v>49.7</v>
      </c>
      <c r="G33" s="202">
        <f>SUM(G5:G32)</f>
        <v>5664586</v>
      </c>
      <c r="H33" s="204">
        <f>SUM(H5:H32)</f>
        <v>3999956.17</v>
      </c>
      <c r="I33" s="204">
        <f>SUM(I5:I32)</f>
        <v>35267.43</v>
      </c>
      <c r="J33" s="206">
        <f t="shared" si="2"/>
        <v>71.2</v>
      </c>
      <c r="K33" s="202">
        <f>SUM(K5:K32)</f>
        <v>5940726</v>
      </c>
      <c r="L33" s="204">
        <f>SUM(L5:L32)</f>
        <v>5959446.779999999</v>
      </c>
      <c r="M33" s="205">
        <f>SUM(M5:M32)</f>
        <v>65360</v>
      </c>
      <c r="N33" s="206">
        <f t="shared" si="3"/>
        <v>101.4</v>
      </c>
      <c r="O33" s="108">
        <f t="shared" si="0"/>
        <v>117.1</v>
      </c>
    </row>
    <row r="36" spans="1:2" ht="15.75" thickBot="1">
      <c r="A36" s="54" t="s">
        <v>44</v>
      </c>
      <c r="B36" s="134"/>
    </row>
    <row r="37" spans="1:4" ht="15.75" thickBot="1">
      <c r="A37" s="56"/>
      <c r="B37" s="135" t="s">
        <v>10</v>
      </c>
      <c r="C37" s="136" t="s">
        <v>14</v>
      </c>
      <c r="D37" s="137" t="s">
        <v>15</v>
      </c>
    </row>
    <row r="38" spans="1:4" ht="15.75" customHeight="1">
      <c r="A38" s="60" t="s">
        <v>45</v>
      </c>
      <c r="B38" s="266">
        <v>249108.9</v>
      </c>
      <c r="C38" s="267">
        <v>307758.9</v>
      </c>
      <c r="D38" s="268">
        <v>342257.9</v>
      </c>
    </row>
    <row r="39" spans="1:4" ht="15.75" customHeight="1">
      <c r="A39" s="60" t="s">
        <v>46</v>
      </c>
      <c r="B39" s="269">
        <v>20000</v>
      </c>
      <c r="C39" s="270">
        <v>20000</v>
      </c>
      <c r="D39" s="271">
        <v>20000</v>
      </c>
    </row>
    <row r="40" spans="1:4" ht="15.75" customHeight="1">
      <c r="A40" s="60" t="s">
        <v>47</v>
      </c>
      <c r="B40" s="269">
        <v>51378.24</v>
      </c>
      <c r="C40" s="270">
        <v>61704.24</v>
      </c>
      <c r="D40" s="271">
        <v>32196.24</v>
      </c>
    </row>
    <row r="41" spans="1:4" ht="15.75" customHeight="1">
      <c r="A41" s="60" t="s">
        <v>48</v>
      </c>
      <c r="B41" s="269">
        <v>67839.62</v>
      </c>
      <c r="C41" s="270">
        <v>67839.62</v>
      </c>
      <c r="D41" s="271">
        <v>0</v>
      </c>
    </row>
    <row r="42" spans="1:4" ht="15.75" customHeight="1">
      <c r="A42" s="60" t="s">
        <v>49</v>
      </c>
      <c r="B42" s="269"/>
      <c r="C42" s="270"/>
      <c r="D42" s="271"/>
    </row>
    <row r="43" spans="1:4" ht="15.75" customHeight="1" thickBot="1">
      <c r="A43" s="65" t="s">
        <v>50</v>
      </c>
      <c r="B43" s="272">
        <v>148835.5</v>
      </c>
      <c r="C43" s="151">
        <v>162641.5</v>
      </c>
      <c r="D43" s="152">
        <v>128142.5</v>
      </c>
    </row>
    <row r="47" spans="1:14" ht="16.5" thickBot="1">
      <c r="A47" s="3" t="s">
        <v>51</v>
      </c>
      <c r="B47" s="117" t="s">
        <v>1</v>
      </c>
      <c r="C47" s="117"/>
      <c r="F47" s="3"/>
      <c r="G47" s="117"/>
      <c r="J47" s="3"/>
      <c r="K47" s="117"/>
      <c r="N47" s="3"/>
    </row>
    <row r="48" spans="1:15" ht="15">
      <c r="A48" s="5" t="s">
        <v>2</v>
      </c>
      <c r="B48" s="118" t="s">
        <v>3</v>
      </c>
      <c r="C48" s="121" t="s">
        <v>4</v>
      </c>
      <c r="D48" s="138" t="s">
        <v>5</v>
      </c>
      <c r="E48" s="273"/>
      <c r="F48" s="73" t="s">
        <v>6</v>
      </c>
      <c r="G48" s="119" t="s">
        <v>4</v>
      </c>
      <c r="H48" s="120" t="s">
        <v>7</v>
      </c>
      <c r="I48" s="274"/>
      <c r="J48" s="73" t="s">
        <v>6</v>
      </c>
      <c r="K48" s="139" t="s">
        <v>4</v>
      </c>
      <c r="L48" s="120" t="s">
        <v>8</v>
      </c>
      <c r="M48" s="274"/>
      <c r="N48" s="73" t="s">
        <v>6</v>
      </c>
      <c r="O48" s="412" t="s">
        <v>95</v>
      </c>
    </row>
    <row r="49" spans="1:15" ht="15.75" thickBot="1">
      <c r="A49" s="14"/>
      <c r="B49" s="123" t="s">
        <v>9</v>
      </c>
      <c r="C49" s="126" t="s">
        <v>10</v>
      </c>
      <c r="D49" s="140" t="s">
        <v>11</v>
      </c>
      <c r="E49" s="275" t="s">
        <v>12</v>
      </c>
      <c r="F49" s="81" t="s">
        <v>13</v>
      </c>
      <c r="G49" s="124" t="s">
        <v>14</v>
      </c>
      <c r="H49" s="125" t="s">
        <v>11</v>
      </c>
      <c r="I49" s="276" t="s">
        <v>12</v>
      </c>
      <c r="J49" s="81" t="s">
        <v>13</v>
      </c>
      <c r="K49" s="141" t="s">
        <v>15</v>
      </c>
      <c r="L49" s="125" t="s">
        <v>11</v>
      </c>
      <c r="M49" s="276" t="s">
        <v>12</v>
      </c>
      <c r="N49" s="81" t="s">
        <v>13</v>
      </c>
      <c r="O49" s="413" t="s">
        <v>96</v>
      </c>
    </row>
    <row r="50" spans="1:15" ht="15">
      <c r="A50" s="85" t="s">
        <v>52</v>
      </c>
      <c r="B50" s="277"/>
      <c r="C50" s="24">
        <v>413000</v>
      </c>
      <c r="D50" s="25">
        <v>270307</v>
      </c>
      <c r="E50" s="87">
        <v>36679</v>
      </c>
      <c r="F50" s="23">
        <f>ROUND((D50+E50)/(C50/100),1)</f>
        <v>74.3</v>
      </c>
      <c r="G50" s="24">
        <v>480000</v>
      </c>
      <c r="H50" s="25">
        <v>331322</v>
      </c>
      <c r="I50" s="87">
        <v>46741</v>
      </c>
      <c r="J50" s="23">
        <f>ROUND((H50+I50)/(G50/100),1)</f>
        <v>78.8</v>
      </c>
      <c r="K50" s="143">
        <v>520600</v>
      </c>
      <c r="L50" s="25">
        <v>455165</v>
      </c>
      <c r="M50" s="87">
        <v>65360</v>
      </c>
      <c r="N50" s="23">
        <f>ROUND((L50+M50)/(K50/100),1)</f>
        <v>100</v>
      </c>
      <c r="O50" s="23" t="e">
        <f aca="true" t="shared" si="4" ref="O50:O81">ROUND((L50+M50)/(B50/100),1)</f>
        <v>#DIV/0!</v>
      </c>
    </row>
    <row r="51" spans="1:15" ht="15">
      <c r="A51" s="90" t="s">
        <v>53</v>
      </c>
      <c r="B51" s="278">
        <v>145000</v>
      </c>
      <c r="C51" s="31">
        <v>205000</v>
      </c>
      <c r="D51" s="32">
        <v>115658</v>
      </c>
      <c r="E51" s="92"/>
      <c r="F51" s="30">
        <f aca="true" t="shared" si="5" ref="F51:F81">ROUND((D51+E51)/(C51/100),1)</f>
        <v>56.4</v>
      </c>
      <c r="G51" s="31">
        <v>180000</v>
      </c>
      <c r="H51" s="32">
        <v>138673</v>
      </c>
      <c r="I51" s="92"/>
      <c r="J51" s="30">
        <f aca="true" t="shared" si="6" ref="J51:J81">ROUND((H51+I51)/(G51/100),1)</f>
        <v>77</v>
      </c>
      <c r="K51" s="145">
        <v>204600</v>
      </c>
      <c r="L51" s="32">
        <v>204650</v>
      </c>
      <c r="M51" s="92"/>
      <c r="N51" s="30">
        <f aca="true" t="shared" si="7" ref="N51:N81">ROUND((L51+M51)/(K51/100),1)</f>
        <v>100</v>
      </c>
      <c r="O51" s="23">
        <f t="shared" si="4"/>
        <v>141.1</v>
      </c>
    </row>
    <row r="52" spans="1:15" ht="15">
      <c r="A52" s="90" t="s">
        <v>54</v>
      </c>
      <c r="B52" s="278"/>
      <c r="C52" s="31"/>
      <c r="D52" s="32"/>
      <c r="E52" s="92"/>
      <c r="F52" s="30" t="e">
        <f t="shared" si="5"/>
        <v>#DIV/0!</v>
      </c>
      <c r="G52" s="31"/>
      <c r="H52" s="32"/>
      <c r="I52" s="92"/>
      <c r="J52" s="30" t="e">
        <f t="shared" si="6"/>
        <v>#DIV/0!</v>
      </c>
      <c r="K52" s="145"/>
      <c r="L52" s="32"/>
      <c r="M52" s="92"/>
      <c r="N52" s="30" t="e">
        <f t="shared" si="7"/>
        <v>#DIV/0!</v>
      </c>
      <c r="O52" s="23" t="e">
        <f t="shared" si="4"/>
        <v>#DIV/0!</v>
      </c>
    </row>
    <row r="53" spans="1:15" ht="15">
      <c r="A53" s="90" t="s">
        <v>55</v>
      </c>
      <c r="B53" s="278"/>
      <c r="C53" s="31"/>
      <c r="D53" s="32"/>
      <c r="E53" s="92"/>
      <c r="F53" s="30" t="e">
        <f t="shared" si="5"/>
        <v>#DIV/0!</v>
      </c>
      <c r="G53" s="31"/>
      <c r="H53" s="32"/>
      <c r="I53" s="92"/>
      <c r="J53" s="30" t="e">
        <f t="shared" si="6"/>
        <v>#DIV/0!</v>
      </c>
      <c r="K53" s="145"/>
      <c r="L53" s="32"/>
      <c r="M53" s="92"/>
      <c r="N53" s="30" t="e">
        <f t="shared" si="7"/>
        <v>#DIV/0!</v>
      </c>
      <c r="O53" s="23" t="e">
        <f t="shared" si="4"/>
        <v>#DIV/0!</v>
      </c>
    </row>
    <row r="54" spans="1:15" ht="15">
      <c r="A54" s="90" t="s">
        <v>56</v>
      </c>
      <c r="B54" s="278"/>
      <c r="C54" s="31"/>
      <c r="D54" s="32"/>
      <c r="E54" s="92"/>
      <c r="F54" s="30" t="e">
        <f t="shared" si="5"/>
        <v>#DIV/0!</v>
      </c>
      <c r="G54" s="31"/>
      <c r="H54" s="32"/>
      <c r="I54" s="92"/>
      <c r="J54" s="30" t="e">
        <f t="shared" si="6"/>
        <v>#DIV/0!</v>
      </c>
      <c r="K54" s="145"/>
      <c r="L54" s="32"/>
      <c r="M54" s="92"/>
      <c r="N54" s="30" t="e">
        <f t="shared" si="7"/>
        <v>#DIV/0!</v>
      </c>
      <c r="O54" s="23" t="e">
        <f t="shared" si="4"/>
        <v>#DIV/0!</v>
      </c>
    </row>
    <row r="55" spans="1:15" ht="15">
      <c r="A55" s="90" t="s">
        <v>57</v>
      </c>
      <c r="B55" s="278"/>
      <c r="C55" s="31"/>
      <c r="D55" s="32"/>
      <c r="E55" s="92"/>
      <c r="F55" s="30" t="e">
        <f t="shared" si="5"/>
        <v>#DIV/0!</v>
      </c>
      <c r="G55" s="31"/>
      <c r="H55" s="32"/>
      <c r="I55" s="92"/>
      <c r="J55" s="30" t="e">
        <f t="shared" si="6"/>
        <v>#DIV/0!</v>
      </c>
      <c r="K55" s="145"/>
      <c r="L55" s="32"/>
      <c r="M55" s="92"/>
      <c r="N55" s="30" t="e">
        <f t="shared" si="7"/>
        <v>#DIV/0!</v>
      </c>
      <c r="O55" s="23" t="e">
        <f t="shared" si="4"/>
        <v>#DIV/0!</v>
      </c>
    </row>
    <row r="56" spans="1:15" ht="15">
      <c r="A56" s="90" t="s">
        <v>58</v>
      </c>
      <c r="B56" s="278"/>
      <c r="C56" s="31"/>
      <c r="D56" s="32"/>
      <c r="E56" s="92"/>
      <c r="F56" s="30" t="e">
        <f t="shared" si="5"/>
        <v>#DIV/0!</v>
      </c>
      <c r="G56" s="31"/>
      <c r="H56" s="32"/>
      <c r="I56" s="92"/>
      <c r="J56" s="30" t="e">
        <f t="shared" si="6"/>
        <v>#DIV/0!</v>
      </c>
      <c r="K56" s="145"/>
      <c r="L56" s="32"/>
      <c r="M56" s="92"/>
      <c r="N56" s="30" t="e">
        <f t="shared" si="7"/>
        <v>#DIV/0!</v>
      </c>
      <c r="O56" s="23" t="e">
        <f t="shared" si="4"/>
        <v>#DIV/0!</v>
      </c>
    </row>
    <row r="57" spans="1:15" ht="15">
      <c r="A57" s="90" t="s">
        <v>59</v>
      </c>
      <c r="B57" s="278"/>
      <c r="C57" s="31"/>
      <c r="D57" s="32"/>
      <c r="E57" s="92"/>
      <c r="F57" s="30" t="e">
        <f t="shared" si="5"/>
        <v>#DIV/0!</v>
      </c>
      <c r="G57" s="31"/>
      <c r="H57" s="32"/>
      <c r="I57" s="92"/>
      <c r="J57" s="30" t="e">
        <f t="shared" si="6"/>
        <v>#DIV/0!</v>
      </c>
      <c r="K57" s="145"/>
      <c r="L57" s="32"/>
      <c r="M57" s="92"/>
      <c r="N57" s="30" t="e">
        <f t="shared" si="7"/>
        <v>#DIV/0!</v>
      </c>
      <c r="O57" s="23" t="e">
        <f t="shared" si="4"/>
        <v>#DIV/0!</v>
      </c>
    </row>
    <row r="58" spans="1:15" ht="15">
      <c r="A58" s="90" t="s">
        <v>60</v>
      </c>
      <c r="B58" s="278"/>
      <c r="C58" s="31"/>
      <c r="D58" s="32"/>
      <c r="E58" s="92"/>
      <c r="F58" s="30" t="e">
        <f t="shared" si="5"/>
        <v>#DIV/0!</v>
      </c>
      <c r="G58" s="31"/>
      <c r="H58" s="32"/>
      <c r="I58" s="92"/>
      <c r="J58" s="30" t="e">
        <f t="shared" si="6"/>
        <v>#DIV/0!</v>
      </c>
      <c r="K58" s="145"/>
      <c r="L58" s="32"/>
      <c r="M58" s="92"/>
      <c r="N58" s="30" t="e">
        <f t="shared" si="7"/>
        <v>#DIV/0!</v>
      </c>
      <c r="O58" s="23" t="e">
        <f t="shared" si="4"/>
        <v>#DIV/0!</v>
      </c>
    </row>
    <row r="59" spans="1:15" ht="15">
      <c r="A59" s="90" t="s">
        <v>61</v>
      </c>
      <c r="B59" s="278"/>
      <c r="C59" s="31"/>
      <c r="D59" s="32"/>
      <c r="E59" s="92"/>
      <c r="F59" s="30" t="e">
        <f t="shared" si="5"/>
        <v>#DIV/0!</v>
      </c>
      <c r="G59" s="31"/>
      <c r="H59" s="32"/>
      <c r="I59" s="92"/>
      <c r="J59" s="30" t="e">
        <f t="shared" si="6"/>
        <v>#DIV/0!</v>
      </c>
      <c r="K59" s="145"/>
      <c r="L59" s="32"/>
      <c r="M59" s="92"/>
      <c r="N59" s="30" t="e">
        <f t="shared" si="7"/>
        <v>#DIV/0!</v>
      </c>
      <c r="O59" s="23" t="e">
        <f t="shared" si="4"/>
        <v>#DIV/0!</v>
      </c>
    </row>
    <row r="60" spans="1:15" ht="15">
      <c r="A60" s="90" t="s">
        <v>62</v>
      </c>
      <c r="B60" s="278"/>
      <c r="C60" s="31"/>
      <c r="D60" s="32"/>
      <c r="E60" s="92"/>
      <c r="F60" s="30" t="e">
        <f t="shared" si="5"/>
        <v>#DIV/0!</v>
      </c>
      <c r="G60" s="31"/>
      <c r="H60" s="32"/>
      <c r="I60" s="92"/>
      <c r="J60" s="30" t="e">
        <f t="shared" si="6"/>
        <v>#DIV/0!</v>
      </c>
      <c r="K60" s="145"/>
      <c r="L60" s="32"/>
      <c r="M60" s="92"/>
      <c r="N60" s="30" t="e">
        <f t="shared" si="7"/>
        <v>#DIV/0!</v>
      </c>
      <c r="O60" s="23" t="e">
        <f t="shared" si="4"/>
        <v>#DIV/0!</v>
      </c>
    </row>
    <row r="61" spans="1:15" ht="15">
      <c r="A61" s="90" t="s">
        <v>63</v>
      </c>
      <c r="B61" s="278"/>
      <c r="C61" s="31"/>
      <c r="D61" s="32"/>
      <c r="E61" s="92"/>
      <c r="F61" s="30" t="e">
        <f t="shared" si="5"/>
        <v>#DIV/0!</v>
      </c>
      <c r="G61" s="31"/>
      <c r="H61" s="32"/>
      <c r="I61" s="92"/>
      <c r="J61" s="30" t="e">
        <f t="shared" si="6"/>
        <v>#DIV/0!</v>
      </c>
      <c r="K61" s="145"/>
      <c r="L61" s="32"/>
      <c r="M61" s="92"/>
      <c r="N61" s="30" t="e">
        <f t="shared" si="7"/>
        <v>#DIV/0!</v>
      </c>
      <c r="O61" s="23" t="e">
        <f t="shared" si="4"/>
        <v>#DIV/0!</v>
      </c>
    </row>
    <row r="62" spans="1:15" ht="15">
      <c r="A62" s="90" t="s">
        <v>64</v>
      </c>
      <c r="B62" s="278"/>
      <c r="C62" s="31"/>
      <c r="D62" s="32"/>
      <c r="E62" s="92"/>
      <c r="F62" s="30" t="e">
        <f t="shared" si="5"/>
        <v>#DIV/0!</v>
      </c>
      <c r="G62" s="31"/>
      <c r="H62" s="32"/>
      <c r="I62" s="92"/>
      <c r="J62" s="30" t="e">
        <f t="shared" si="6"/>
        <v>#DIV/0!</v>
      </c>
      <c r="K62" s="145"/>
      <c r="L62" s="32"/>
      <c r="M62" s="92"/>
      <c r="N62" s="30" t="e">
        <f t="shared" si="7"/>
        <v>#DIV/0!</v>
      </c>
      <c r="O62" s="23" t="e">
        <f t="shared" si="4"/>
        <v>#DIV/0!</v>
      </c>
    </row>
    <row r="63" spans="1:15" ht="15">
      <c r="A63" s="90" t="s">
        <v>65</v>
      </c>
      <c r="B63" s="278"/>
      <c r="C63" s="31"/>
      <c r="D63" s="32"/>
      <c r="E63" s="92"/>
      <c r="F63" s="30" t="e">
        <f t="shared" si="5"/>
        <v>#DIV/0!</v>
      </c>
      <c r="G63" s="31"/>
      <c r="H63" s="32"/>
      <c r="I63" s="92"/>
      <c r="J63" s="30" t="e">
        <f t="shared" si="6"/>
        <v>#DIV/0!</v>
      </c>
      <c r="K63" s="145"/>
      <c r="L63" s="32"/>
      <c r="M63" s="92"/>
      <c r="N63" s="30" t="e">
        <f t="shared" si="7"/>
        <v>#DIV/0!</v>
      </c>
      <c r="O63" s="23" t="e">
        <f t="shared" si="4"/>
        <v>#DIV/0!</v>
      </c>
    </row>
    <row r="64" spans="1:15" ht="15">
      <c r="A64" s="90" t="s">
        <v>66</v>
      </c>
      <c r="B64" s="278"/>
      <c r="C64" s="31"/>
      <c r="D64" s="32"/>
      <c r="E64" s="92"/>
      <c r="F64" s="30" t="e">
        <f t="shared" si="5"/>
        <v>#DIV/0!</v>
      </c>
      <c r="G64" s="31"/>
      <c r="H64" s="32"/>
      <c r="I64" s="92"/>
      <c r="J64" s="30" t="e">
        <f t="shared" si="6"/>
        <v>#DIV/0!</v>
      </c>
      <c r="K64" s="145"/>
      <c r="L64" s="32"/>
      <c r="M64" s="92"/>
      <c r="N64" s="30" t="e">
        <f t="shared" si="7"/>
        <v>#DIV/0!</v>
      </c>
      <c r="O64" s="23" t="e">
        <f t="shared" si="4"/>
        <v>#DIV/0!</v>
      </c>
    </row>
    <row r="65" spans="1:15" ht="15">
      <c r="A65" s="90" t="s">
        <v>67</v>
      </c>
      <c r="B65" s="278"/>
      <c r="C65" s="31"/>
      <c r="D65" s="32"/>
      <c r="E65" s="92"/>
      <c r="F65" s="30" t="e">
        <f t="shared" si="5"/>
        <v>#DIV/0!</v>
      </c>
      <c r="G65" s="31"/>
      <c r="H65" s="32"/>
      <c r="I65" s="92"/>
      <c r="J65" s="30" t="e">
        <f t="shared" si="6"/>
        <v>#DIV/0!</v>
      </c>
      <c r="K65" s="145"/>
      <c r="L65" s="32">
        <v>67839.62</v>
      </c>
      <c r="M65" s="92"/>
      <c r="N65" s="30" t="e">
        <f t="shared" si="7"/>
        <v>#DIV/0!</v>
      </c>
      <c r="O65" s="23" t="e">
        <f t="shared" si="4"/>
        <v>#DIV/0!</v>
      </c>
    </row>
    <row r="66" spans="1:15" ht="15">
      <c r="A66" s="90" t="s">
        <v>68</v>
      </c>
      <c r="B66" s="278"/>
      <c r="C66" s="31"/>
      <c r="D66" s="32"/>
      <c r="E66" s="92"/>
      <c r="F66" s="30" t="e">
        <f t="shared" si="5"/>
        <v>#DIV/0!</v>
      </c>
      <c r="G66" s="31"/>
      <c r="H66" s="32"/>
      <c r="I66" s="92"/>
      <c r="J66" s="30" t="e">
        <f t="shared" si="6"/>
        <v>#DIV/0!</v>
      </c>
      <c r="K66" s="145"/>
      <c r="L66" s="32">
        <v>17193.35</v>
      </c>
      <c r="M66" s="92"/>
      <c r="N66" s="30" t="e">
        <f t="shared" si="7"/>
        <v>#DIV/0!</v>
      </c>
      <c r="O66" s="23" t="e">
        <f t="shared" si="4"/>
        <v>#DIV/0!</v>
      </c>
    </row>
    <row r="67" spans="1:15" ht="15">
      <c r="A67" s="90" t="s">
        <v>69</v>
      </c>
      <c r="B67" s="278"/>
      <c r="C67" s="31">
        <v>2500</v>
      </c>
      <c r="D67" s="32">
        <v>1682.84</v>
      </c>
      <c r="E67" s="92"/>
      <c r="F67" s="30">
        <f t="shared" si="5"/>
        <v>67.3</v>
      </c>
      <c r="G67" s="31">
        <v>2500</v>
      </c>
      <c r="H67" s="32">
        <v>3009.31</v>
      </c>
      <c r="I67" s="92"/>
      <c r="J67" s="30">
        <f t="shared" si="6"/>
        <v>120.4</v>
      </c>
      <c r="K67" s="145">
        <v>4100</v>
      </c>
      <c r="L67" s="32">
        <v>4137.9</v>
      </c>
      <c r="M67" s="92"/>
      <c r="N67" s="30">
        <f t="shared" si="7"/>
        <v>100.9</v>
      </c>
      <c r="O67" s="23" t="e">
        <f t="shared" si="4"/>
        <v>#DIV/0!</v>
      </c>
    </row>
    <row r="68" spans="1:15" ht="15">
      <c r="A68" s="90" t="s">
        <v>70</v>
      </c>
      <c r="B68" s="278"/>
      <c r="C68" s="31"/>
      <c r="D68" s="32"/>
      <c r="E68" s="92"/>
      <c r="F68" s="30" t="e">
        <f t="shared" si="5"/>
        <v>#DIV/0!</v>
      </c>
      <c r="G68" s="31"/>
      <c r="H68" s="32"/>
      <c r="I68" s="92"/>
      <c r="J68" s="30" t="e">
        <f t="shared" si="6"/>
        <v>#DIV/0!</v>
      </c>
      <c r="K68" s="145"/>
      <c r="L68" s="32"/>
      <c r="M68" s="92"/>
      <c r="N68" s="30" t="e">
        <f t="shared" si="7"/>
        <v>#DIV/0!</v>
      </c>
      <c r="O68" s="23" t="e">
        <f t="shared" si="4"/>
        <v>#DIV/0!</v>
      </c>
    </row>
    <row r="69" spans="1:15" ht="15">
      <c r="A69" s="90" t="s">
        <v>71</v>
      </c>
      <c r="B69" s="278"/>
      <c r="C69" s="31"/>
      <c r="D69" s="32"/>
      <c r="E69" s="92"/>
      <c r="F69" s="30" t="e">
        <f t="shared" si="5"/>
        <v>#DIV/0!</v>
      </c>
      <c r="G69" s="31"/>
      <c r="H69" s="32"/>
      <c r="I69" s="92"/>
      <c r="J69" s="30" t="e">
        <f t="shared" si="6"/>
        <v>#DIV/0!</v>
      </c>
      <c r="K69" s="145"/>
      <c r="L69" s="32"/>
      <c r="M69" s="92"/>
      <c r="N69" s="30" t="e">
        <f t="shared" si="7"/>
        <v>#DIV/0!</v>
      </c>
      <c r="O69" s="23" t="e">
        <f t="shared" si="4"/>
        <v>#DIV/0!</v>
      </c>
    </row>
    <row r="70" spans="1:15" ht="15">
      <c r="A70" s="90" t="s">
        <v>72</v>
      </c>
      <c r="B70" s="278"/>
      <c r="C70" s="31"/>
      <c r="D70" s="32"/>
      <c r="E70" s="92"/>
      <c r="F70" s="30" t="e">
        <f t="shared" si="5"/>
        <v>#DIV/0!</v>
      </c>
      <c r="G70" s="31"/>
      <c r="H70" s="32"/>
      <c r="I70" s="92"/>
      <c r="J70" s="30" t="e">
        <f t="shared" si="6"/>
        <v>#DIV/0!</v>
      </c>
      <c r="K70" s="145"/>
      <c r="L70" s="32"/>
      <c r="M70" s="92"/>
      <c r="N70" s="30" t="e">
        <f t="shared" si="7"/>
        <v>#DIV/0!</v>
      </c>
      <c r="O70" s="23" t="e">
        <f t="shared" si="4"/>
        <v>#DIV/0!</v>
      </c>
    </row>
    <row r="71" spans="1:15" ht="15">
      <c r="A71" s="95" t="s">
        <v>73</v>
      </c>
      <c r="B71" s="30">
        <f>SUM(B50:B70)</f>
        <v>145000</v>
      </c>
      <c r="C71" s="31">
        <f>SUM(C50:C70)</f>
        <v>620500</v>
      </c>
      <c r="D71" s="91">
        <f>SUM(D50:D70)</f>
        <v>387647.84</v>
      </c>
      <c r="E71" s="144">
        <f>SUM(E50:E70)</f>
        <v>36679</v>
      </c>
      <c r="F71" s="30">
        <f t="shared" si="5"/>
        <v>68.4</v>
      </c>
      <c r="G71" s="31">
        <f>SUM(G50:G70)</f>
        <v>662500</v>
      </c>
      <c r="H71" s="91">
        <f>SUM(H50:H70)</f>
        <v>473004.31</v>
      </c>
      <c r="I71" s="144">
        <f>SUM(I50:I70)</f>
        <v>46741</v>
      </c>
      <c r="J71" s="30">
        <f t="shared" si="6"/>
        <v>78.5</v>
      </c>
      <c r="K71" s="31">
        <f>SUM(K50:K70)</f>
        <v>729300</v>
      </c>
      <c r="L71" s="91">
        <f>SUM(L50:L70)</f>
        <v>748985.87</v>
      </c>
      <c r="M71" s="144">
        <f>SUM(M50:M70)</f>
        <v>65360</v>
      </c>
      <c r="N71" s="30">
        <f t="shared" si="7"/>
        <v>111.7</v>
      </c>
      <c r="O71" s="23">
        <f t="shared" si="4"/>
        <v>561.6</v>
      </c>
    </row>
    <row r="72" spans="1:15" ht="15">
      <c r="A72" s="90" t="s">
        <v>74</v>
      </c>
      <c r="B72" s="36"/>
      <c r="C72" s="37"/>
      <c r="D72" s="97"/>
      <c r="E72" s="146"/>
      <c r="F72" s="30" t="e">
        <f t="shared" si="5"/>
        <v>#DIV/0!</v>
      </c>
      <c r="G72" s="37"/>
      <c r="H72" s="97"/>
      <c r="I72" s="146"/>
      <c r="J72" s="30" t="e">
        <f t="shared" si="6"/>
        <v>#DIV/0!</v>
      </c>
      <c r="K72" s="147"/>
      <c r="L72" s="97"/>
      <c r="M72" s="146"/>
      <c r="N72" s="30" t="e">
        <f t="shared" si="7"/>
        <v>#DIV/0!</v>
      </c>
      <c r="O72" s="23" t="e">
        <f t="shared" si="4"/>
        <v>#DIV/0!</v>
      </c>
    </row>
    <row r="73" spans="1:15" ht="15">
      <c r="A73" s="90" t="s">
        <v>75</v>
      </c>
      <c r="B73" s="36">
        <v>1029557</v>
      </c>
      <c r="C73" s="37">
        <v>1029557</v>
      </c>
      <c r="D73" s="97">
        <v>514778.4</v>
      </c>
      <c r="E73" s="146"/>
      <c r="F73" s="36">
        <f t="shared" si="5"/>
        <v>50</v>
      </c>
      <c r="G73" s="37">
        <v>1029557</v>
      </c>
      <c r="H73" s="97">
        <v>772167.6</v>
      </c>
      <c r="I73" s="146"/>
      <c r="J73" s="36">
        <f t="shared" si="6"/>
        <v>75</v>
      </c>
      <c r="K73" s="147">
        <v>1029557</v>
      </c>
      <c r="L73" s="97">
        <v>1029557</v>
      </c>
      <c r="M73" s="146"/>
      <c r="N73" s="36">
        <f t="shared" si="7"/>
        <v>100</v>
      </c>
      <c r="O73" s="23">
        <f t="shared" si="4"/>
        <v>100</v>
      </c>
    </row>
    <row r="74" spans="1:15" ht="15">
      <c r="A74" s="95" t="s">
        <v>76</v>
      </c>
      <c r="B74" s="100"/>
      <c r="C74" s="101"/>
      <c r="D74" s="102"/>
      <c r="E74" s="103"/>
      <c r="F74" s="36" t="e">
        <f t="shared" si="5"/>
        <v>#DIV/0!</v>
      </c>
      <c r="G74" s="101"/>
      <c r="H74" s="102"/>
      <c r="I74" s="103"/>
      <c r="J74" s="36" t="e">
        <f t="shared" si="6"/>
        <v>#DIV/0!</v>
      </c>
      <c r="K74" s="31">
        <v>170000</v>
      </c>
      <c r="L74" s="91">
        <v>170000</v>
      </c>
      <c r="M74" s="103"/>
      <c r="N74" s="36">
        <f t="shared" si="7"/>
        <v>100</v>
      </c>
      <c r="O74" s="23" t="e">
        <f t="shared" si="4"/>
        <v>#DIV/0!</v>
      </c>
    </row>
    <row r="75" spans="1:15" ht="15">
      <c r="A75" s="90" t="s">
        <v>77</v>
      </c>
      <c r="B75" s="30">
        <v>3972529</v>
      </c>
      <c r="C75" s="31">
        <v>3972529</v>
      </c>
      <c r="D75" s="91">
        <v>1999964</v>
      </c>
      <c r="E75" s="144"/>
      <c r="F75" s="36">
        <f t="shared" si="5"/>
        <v>50.3</v>
      </c>
      <c r="G75" s="31">
        <v>3972529</v>
      </c>
      <c r="H75" s="91">
        <v>2816372</v>
      </c>
      <c r="I75" s="144"/>
      <c r="J75" s="36">
        <f t="shared" si="6"/>
        <v>70.9</v>
      </c>
      <c r="K75" s="31">
        <v>4011869</v>
      </c>
      <c r="L75" s="91">
        <v>4011869</v>
      </c>
      <c r="M75" s="144"/>
      <c r="N75" s="36">
        <f t="shared" si="7"/>
        <v>100</v>
      </c>
      <c r="O75" s="23">
        <f t="shared" si="4"/>
        <v>101</v>
      </c>
    </row>
    <row r="76" spans="1:15" ht="15">
      <c r="A76" s="90" t="s">
        <v>78</v>
      </c>
      <c r="B76" s="30"/>
      <c r="C76" s="31"/>
      <c r="D76" s="91"/>
      <c r="E76" s="144"/>
      <c r="F76" s="30" t="e">
        <f t="shared" si="5"/>
        <v>#DIV/0!</v>
      </c>
      <c r="G76" s="31"/>
      <c r="H76" s="91"/>
      <c r="I76" s="144"/>
      <c r="J76" s="30" t="e">
        <f t="shared" si="6"/>
        <v>#DIV/0!</v>
      </c>
      <c r="K76" s="31"/>
      <c r="L76" s="91"/>
      <c r="M76" s="144"/>
      <c r="N76" s="30" t="e">
        <f t="shared" si="7"/>
        <v>#DIV/0!</v>
      </c>
      <c r="O76" s="23" t="e">
        <f t="shared" si="4"/>
        <v>#DIV/0!</v>
      </c>
    </row>
    <row r="77" spans="1:15" ht="15">
      <c r="A77" s="90" t="s">
        <v>79</v>
      </c>
      <c r="B77" s="30"/>
      <c r="C77" s="31"/>
      <c r="D77" s="91"/>
      <c r="E77" s="144"/>
      <c r="F77" s="36" t="e">
        <f t="shared" si="5"/>
        <v>#DIV/0!</v>
      </c>
      <c r="G77" s="31"/>
      <c r="H77" s="91"/>
      <c r="I77" s="144"/>
      <c r="J77" s="36" t="e">
        <f t="shared" si="6"/>
        <v>#DIV/0!</v>
      </c>
      <c r="K77" s="31"/>
      <c r="L77" s="91"/>
      <c r="M77" s="144"/>
      <c r="N77" s="36" t="e">
        <f t="shared" si="7"/>
        <v>#DIV/0!</v>
      </c>
      <c r="O77" s="23" t="e">
        <f t="shared" si="4"/>
        <v>#DIV/0!</v>
      </c>
    </row>
    <row r="78" spans="1:15" ht="15">
      <c r="A78" s="95" t="s">
        <v>80</v>
      </c>
      <c r="B78" s="30"/>
      <c r="C78" s="31"/>
      <c r="D78" s="91"/>
      <c r="E78" s="144"/>
      <c r="F78" s="36" t="e">
        <f t="shared" si="5"/>
        <v>#DIV/0!</v>
      </c>
      <c r="G78" s="31"/>
      <c r="H78" s="91"/>
      <c r="I78" s="144"/>
      <c r="J78" s="36" t="e">
        <f t="shared" si="6"/>
        <v>#DIV/0!</v>
      </c>
      <c r="K78" s="31"/>
      <c r="L78" s="91"/>
      <c r="M78" s="144"/>
      <c r="N78" s="36" t="e">
        <f t="shared" si="7"/>
        <v>#DIV/0!</v>
      </c>
      <c r="O78" s="23" t="e">
        <f t="shared" si="4"/>
        <v>#DIV/0!</v>
      </c>
    </row>
    <row r="79" spans="1:15" ht="15">
      <c r="A79" s="95" t="s">
        <v>81</v>
      </c>
      <c r="B79" s="30">
        <f>SUM(B73:B78)</f>
        <v>5002086</v>
      </c>
      <c r="C79" s="31">
        <f>SUM(C73:C78)</f>
        <v>5002086</v>
      </c>
      <c r="D79" s="91">
        <f>SUM(D73:D78)</f>
        <v>2514742.4</v>
      </c>
      <c r="E79" s="144">
        <f>SUM(E73:E78)</f>
        <v>0</v>
      </c>
      <c r="F79" s="30">
        <f t="shared" si="5"/>
        <v>50.3</v>
      </c>
      <c r="G79" s="31">
        <f>SUM(G73:G78)</f>
        <v>5002086</v>
      </c>
      <c r="H79" s="91">
        <f>SUM(H73:H78)</f>
        <v>3588539.6</v>
      </c>
      <c r="I79" s="144">
        <f>SUM(I73:I78)</f>
        <v>0</v>
      </c>
      <c r="J79" s="30">
        <f t="shared" si="6"/>
        <v>71.7</v>
      </c>
      <c r="K79" s="31">
        <f>SUM(K73:K78)</f>
        <v>5211426</v>
      </c>
      <c r="L79" s="91">
        <f>SUM(L73:L78)</f>
        <v>5211426</v>
      </c>
      <c r="M79" s="144">
        <f>SUM(M73:M78)</f>
        <v>0</v>
      </c>
      <c r="N79" s="30">
        <f t="shared" si="7"/>
        <v>100</v>
      </c>
      <c r="O79" s="23">
        <f t="shared" si="4"/>
        <v>104.2</v>
      </c>
    </row>
    <row r="80" spans="1:15" ht="15.75" thickBot="1">
      <c r="A80" s="105" t="s">
        <v>82</v>
      </c>
      <c r="B80" s="36">
        <f>B71+B79</f>
        <v>5147086</v>
      </c>
      <c r="C80" s="37">
        <f>C71+C79</f>
        <v>5622586</v>
      </c>
      <c r="D80" s="97">
        <f>D71+D79</f>
        <v>2902390.2399999998</v>
      </c>
      <c r="E80" s="146">
        <f>E71+E79</f>
        <v>36679</v>
      </c>
      <c r="F80" s="36">
        <f t="shared" si="5"/>
        <v>52.3</v>
      </c>
      <c r="G80" s="37">
        <f>G71+G79</f>
        <v>5664586</v>
      </c>
      <c r="H80" s="97">
        <f>H71+H79</f>
        <v>4061543.91</v>
      </c>
      <c r="I80" s="97">
        <f>I71+I79</f>
        <v>46741</v>
      </c>
      <c r="J80" s="36">
        <f t="shared" si="6"/>
        <v>72.5</v>
      </c>
      <c r="K80" s="37">
        <f>K71+K79</f>
        <v>5940726</v>
      </c>
      <c r="L80" s="97">
        <f>L71+L79</f>
        <v>5960411.87</v>
      </c>
      <c r="M80" s="146">
        <f>M71+M79</f>
        <v>65360</v>
      </c>
      <c r="N80" s="36">
        <f t="shared" si="7"/>
        <v>101.4</v>
      </c>
      <c r="O80" s="414">
        <f t="shared" si="4"/>
        <v>117.1</v>
      </c>
    </row>
    <row r="81" spans="1:15" ht="15.75" thickBot="1">
      <c r="A81" s="107" t="s">
        <v>83</v>
      </c>
      <c r="B81" s="108">
        <f>B80-B33</f>
        <v>0</v>
      </c>
      <c r="C81" s="108">
        <f>C80-C33</f>
        <v>0</v>
      </c>
      <c r="D81" s="108">
        <f>D80-D33</f>
        <v>135755.79000000004</v>
      </c>
      <c r="E81" s="108">
        <f>E80-E33</f>
        <v>11063.489999999998</v>
      </c>
      <c r="F81" s="108" t="e">
        <f t="shared" si="5"/>
        <v>#DIV/0!</v>
      </c>
      <c r="G81" s="108">
        <f>G80-G33</f>
        <v>0</v>
      </c>
      <c r="H81" s="108">
        <f>H80-H33</f>
        <v>61587.74000000022</v>
      </c>
      <c r="I81" s="108">
        <f>I80-I33</f>
        <v>11473.57</v>
      </c>
      <c r="J81" s="108" t="e">
        <f t="shared" si="6"/>
        <v>#DIV/0!</v>
      </c>
      <c r="K81" s="108">
        <f>K80-K33</f>
        <v>0</v>
      </c>
      <c r="L81" s="108">
        <f>L80-L33</f>
        <v>965.0900000007823</v>
      </c>
      <c r="M81" s="108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s="450" customFormat="1" ht="15.75" thickBot="1">
      <c r="A82" s="454" t="s">
        <v>132</v>
      </c>
      <c r="B82" s="451"/>
      <c r="C82" s="452"/>
      <c r="D82" s="437">
        <f>D81+E81</f>
        <v>146819.28000000003</v>
      </c>
      <c r="E82" s="439"/>
      <c r="F82" s="439"/>
      <c r="G82" s="439"/>
      <c r="H82" s="437">
        <f>H81+I81</f>
        <v>73061.31000000023</v>
      </c>
      <c r="I82" s="439"/>
      <c r="J82" s="439"/>
      <c r="K82" s="439"/>
      <c r="L82" s="437">
        <f>L81+M81</f>
        <v>965.0900000007823</v>
      </c>
      <c r="M82" s="439"/>
      <c r="N82" s="438"/>
      <c r="O82" s="453"/>
    </row>
    <row r="83" ht="15">
      <c r="B83" s="133"/>
    </row>
    <row r="84" ht="15">
      <c r="B84" s="133"/>
    </row>
    <row r="85" ht="15">
      <c r="A85" s="111" t="s">
        <v>84</v>
      </c>
    </row>
    <row r="86" ht="15.75" thickBot="1"/>
    <row r="87" spans="1:8" ht="15">
      <c r="A87" s="56"/>
      <c r="B87" s="148" t="s">
        <v>10</v>
      </c>
      <c r="C87" s="120" t="s">
        <v>14</v>
      </c>
      <c r="D87" s="149" t="s">
        <v>15</v>
      </c>
      <c r="E87" s="132"/>
      <c r="H87" s="432" t="s">
        <v>110</v>
      </c>
    </row>
    <row r="88" spans="1:8" ht="15">
      <c r="A88" s="60" t="s">
        <v>85</v>
      </c>
      <c r="B88" s="113">
        <v>73826</v>
      </c>
      <c r="C88" s="32">
        <v>22268</v>
      </c>
      <c r="D88" s="64">
        <v>59881</v>
      </c>
      <c r="E88" s="132"/>
      <c r="H88" s="432" t="s">
        <v>111</v>
      </c>
    </row>
    <row r="89" spans="1:8" ht="15">
      <c r="A89" s="114" t="s">
        <v>86</v>
      </c>
      <c r="B89" s="113">
        <v>0</v>
      </c>
      <c r="C89" s="32">
        <v>0</v>
      </c>
      <c r="D89" s="64">
        <v>0</v>
      </c>
      <c r="E89" s="132"/>
      <c r="H89" s="432" t="s">
        <v>112</v>
      </c>
    </row>
    <row r="90" spans="1:8" ht="15">
      <c r="A90" s="114" t="s">
        <v>87</v>
      </c>
      <c r="B90" s="113">
        <v>51037</v>
      </c>
      <c r="C90" s="32">
        <v>62981.06</v>
      </c>
      <c r="D90" s="64">
        <v>128642.58</v>
      </c>
      <c r="E90" s="132"/>
      <c r="H90" s="432" t="s">
        <v>113</v>
      </c>
    </row>
    <row r="91" spans="1:8" ht="15.75" thickBot="1">
      <c r="A91" s="65" t="s">
        <v>88</v>
      </c>
      <c r="B91" s="115">
        <v>0</v>
      </c>
      <c r="C91" s="67">
        <v>0</v>
      </c>
      <c r="D91" s="68">
        <v>0</v>
      </c>
      <c r="E91" s="132"/>
      <c r="H91" s="432" t="s">
        <v>114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22.421875" style="0" customWidth="1"/>
    <col min="2" max="5" width="12.7109375" style="0" customWidth="1"/>
    <col min="6" max="6" width="6.57421875" style="0" customWidth="1"/>
    <col min="7" max="9" width="12.7109375" style="0" customWidth="1"/>
    <col min="10" max="10" width="6.57421875" style="0" customWidth="1"/>
    <col min="11" max="13" width="12.71093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450" t="s">
        <v>140</v>
      </c>
    </row>
    <row r="2" spans="1:14" ht="16.5" thickBot="1">
      <c r="A2" s="3" t="s">
        <v>0</v>
      </c>
      <c r="B2" s="3" t="s">
        <v>1</v>
      </c>
      <c r="C2" s="3"/>
      <c r="F2" s="3"/>
      <c r="G2" s="3"/>
      <c r="J2" s="3"/>
      <c r="K2" s="3"/>
      <c r="N2" s="3"/>
    </row>
    <row r="3" spans="1:15" ht="15">
      <c r="A3" s="279" t="s">
        <v>2</v>
      </c>
      <c r="B3" s="280" t="s">
        <v>3</v>
      </c>
      <c r="C3" s="281" t="s">
        <v>4</v>
      </c>
      <c r="D3" s="282" t="s">
        <v>5</v>
      </c>
      <c r="E3" s="283"/>
      <c r="F3" s="284" t="s">
        <v>6</v>
      </c>
      <c r="G3" s="285" t="s">
        <v>4</v>
      </c>
      <c r="H3" s="282" t="s">
        <v>7</v>
      </c>
      <c r="I3" s="283"/>
      <c r="J3" s="284" t="s">
        <v>6</v>
      </c>
      <c r="K3" s="286" t="s">
        <v>4</v>
      </c>
      <c r="L3" s="282" t="s">
        <v>8</v>
      </c>
      <c r="M3" s="283"/>
      <c r="N3" s="284" t="s">
        <v>6</v>
      </c>
      <c r="O3" s="412" t="s">
        <v>95</v>
      </c>
    </row>
    <row r="4" spans="1:15" ht="15.75" thickBot="1">
      <c r="A4" s="287"/>
      <c r="B4" s="288" t="s">
        <v>9</v>
      </c>
      <c r="C4" s="289" t="s">
        <v>10</v>
      </c>
      <c r="D4" s="290" t="s">
        <v>11</v>
      </c>
      <c r="E4" s="290" t="s">
        <v>12</v>
      </c>
      <c r="F4" s="291" t="s">
        <v>13</v>
      </c>
      <c r="G4" s="292" t="s">
        <v>14</v>
      </c>
      <c r="H4" s="290" t="s">
        <v>11</v>
      </c>
      <c r="I4" s="290" t="s">
        <v>12</v>
      </c>
      <c r="J4" s="291" t="s">
        <v>13</v>
      </c>
      <c r="K4" s="293" t="s">
        <v>15</v>
      </c>
      <c r="L4" s="290" t="s">
        <v>11</v>
      </c>
      <c r="M4" s="290" t="s">
        <v>12</v>
      </c>
      <c r="N4" s="291" t="s">
        <v>13</v>
      </c>
      <c r="O4" s="413" t="s">
        <v>96</v>
      </c>
    </row>
    <row r="5" spans="1:15" ht="15.75" customHeight="1">
      <c r="A5" s="294" t="s">
        <v>16</v>
      </c>
      <c r="B5" s="295">
        <v>600000</v>
      </c>
      <c r="C5" s="296">
        <v>600000</v>
      </c>
      <c r="D5" s="297">
        <v>292216.29</v>
      </c>
      <c r="E5" s="297"/>
      <c r="F5" s="298">
        <f>ROUND((D5+E5)/(C5/100),1)</f>
        <v>48.7</v>
      </c>
      <c r="G5" s="299">
        <v>600000</v>
      </c>
      <c r="H5" s="297">
        <v>397408.04</v>
      </c>
      <c r="I5" s="297"/>
      <c r="J5" s="298">
        <f>ROUND((H5+I5)/(G5/100),1)</f>
        <v>66.2</v>
      </c>
      <c r="K5" s="300">
        <v>650000</v>
      </c>
      <c r="L5" s="297">
        <v>643076.2</v>
      </c>
      <c r="M5" s="297"/>
      <c r="N5" s="298">
        <f>ROUND((L5+M5)/(K5/100),1)</f>
        <v>98.9</v>
      </c>
      <c r="O5" s="23">
        <f aca="true" t="shared" si="0" ref="O5:O33">ROUND((L5+M5)/(B5/100),1)</f>
        <v>107.2</v>
      </c>
    </row>
    <row r="6" spans="1:15" ht="15.75" customHeight="1">
      <c r="A6" s="301" t="s">
        <v>17</v>
      </c>
      <c r="B6" s="302">
        <v>70000</v>
      </c>
      <c r="C6" s="303">
        <v>70000</v>
      </c>
      <c r="D6" s="304">
        <v>3977.01</v>
      </c>
      <c r="E6" s="304"/>
      <c r="F6" s="305">
        <f aca="true" t="shared" si="1" ref="F6:F33">ROUND((D6+E6)/(C6/100),1)</f>
        <v>5.7</v>
      </c>
      <c r="G6" s="306">
        <v>70000</v>
      </c>
      <c r="H6" s="304">
        <v>3977.01</v>
      </c>
      <c r="I6" s="304"/>
      <c r="J6" s="305">
        <f aca="true" t="shared" si="2" ref="J6:J33">ROUND((H6+I6)/(G6/100),1)</f>
        <v>5.7</v>
      </c>
      <c r="K6" s="307">
        <v>70000</v>
      </c>
      <c r="L6" s="304">
        <v>68449.01</v>
      </c>
      <c r="M6" s="304"/>
      <c r="N6" s="305">
        <f aca="true" t="shared" si="3" ref="N6:N33">ROUND((L6+M6)/(K6/100),1)</f>
        <v>97.8</v>
      </c>
      <c r="O6" s="30">
        <f t="shared" si="0"/>
        <v>97.8</v>
      </c>
    </row>
    <row r="7" spans="1:15" ht="15.75" customHeight="1">
      <c r="A7" s="301" t="s">
        <v>18</v>
      </c>
      <c r="B7" s="302">
        <v>5000</v>
      </c>
      <c r="C7" s="303">
        <v>5000</v>
      </c>
      <c r="D7" s="304">
        <v>2501.56</v>
      </c>
      <c r="E7" s="304"/>
      <c r="F7" s="305">
        <f t="shared" si="1"/>
        <v>50</v>
      </c>
      <c r="G7" s="306">
        <v>5000</v>
      </c>
      <c r="H7" s="304">
        <v>2501.56</v>
      </c>
      <c r="I7" s="304"/>
      <c r="J7" s="305">
        <f t="shared" si="2"/>
        <v>50</v>
      </c>
      <c r="K7" s="307">
        <v>5000</v>
      </c>
      <c r="L7" s="304">
        <v>5001.56</v>
      </c>
      <c r="M7" s="304"/>
      <c r="N7" s="305">
        <f t="shared" si="3"/>
        <v>100</v>
      </c>
      <c r="O7" s="30">
        <f t="shared" si="0"/>
        <v>100</v>
      </c>
    </row>
    <row r="8" spans="1:15" ht="15.75" customHeight="1">
      <c r="A8" s="301" t="s">
        <v>19</v>
      </c>
      <c r="B8" s="302">
        <v>64000</v>
      </c>
      <c r="C8" s="303">
        <v>64000</v>
      </c>
      <c r="D8" s="304">
        <v>29802</v>
      </c>
      <c r="E8" s="304"/>
      <c r="F8" s="305">
        <f t="shared" si="1"/>
        <v>46.6</v>
      </c>
      <c r="G8" s="306">
        <v>64000</v>
      </c>
      <c r="H8" s="304">
        <v>38875</v>
      </c>
      <c r="I8" s="304"/>
      <c r="J8" s="305">
        <f t="shared" si="2"/>
        <v>60.7</v>
      </c>
      <c r="K8" s="307">
        <v>50000</v>
      </c>
      <c r="L8" s="304">
        <v>49124</v>
      </c>
      <c r="M8" s="304"/>
      <c r="N8" s="305">
        <f t="shared" si="3"/>
        <v>98.2</v>
      </c>
      <c r="O8" s="30">
        <f t="shared" si="0"/>
        <v>76.8</v>
      </c>
    </row>
    <row r="9" spans="1:15" ht="15.75" customHeight="1">
      <c r="A9" s="301" t="s">
        <v>20</v>
      </c>
      <c r="B9" s="302">
        <v>340000</v>
      </c>
      <c r="C9" s="303">
        <v>340000</v>
      </c>
      <c r="D9" s="304">
        <v>159297</v>
      </c>
      <c r="E9" s="304"/>
      <c r="F9" s="305">
        <f t="shared" si="1"/>
        <v>46.9</v>
      </c>
      <c r="G9" s="306">
        <v>340000</v>
      </c>
      <c r="H9" s="304">
        <v>186551</v>
      </c>
      <c r="I9" s="304"/>
      <c r="J9" s="305">
        <f t="shared" si="2"/>
        <v>54.9</v>
      </c>
      <c r="K9" s="307">
        <v>330000</v>
      </c>
      <c r="L9" s="304">
        <v>326551</v>
      </c>
      <c r="M9" s="304"/>
      <c r="N9" s="305">
        <f t="shared" si="3"/>
        <v>99</v>
      </c>
      <c r="O9" s="30">
        <f t="shared" si="0"/>
        <v>96</v>
      </c>
    </row>
    <row r="10" spans="1:15" ht="15.75" customHeight="1">
      <c r="A10" s="301" t="s">
        <v>21</v>
      </c>
      <c r="B10" s="302"/>
      <c r="C10" s="303"/>
      <c r="D10" s="304"/>
      <c r="E10" s="304"/>
      <c r="F10" s="305" t="e">
        <f t="shared" si="1"/>
        <v>#DIV/0!</v>
      </c>
      <c r="G10" s="306"/>
      <c r="H10" s="304"/>
      <c r="I10" s="304"/>
      <c r="J10" s="305" t="e">
        <f t="shared" si="2"/>
        <v>#DIV/0!</v>
      </c>
      <c r="K10" s="307"/>
      <c r="L10" s="304"/>
      <c r="M10" s="304"/>
      <c r="N10" s="305" t="e">
        <f t="shared" si="3"/>
        <v>#DIV/0!</v>
      </c>
      <c r="O10" s="30" t="e">
        <f t="shared" si="0"/>
        <v>#DIV/0!</v>
      </c>
    </row>
    <row r="11" spans="1:15" ht="15.75" customHeight="1">
      <c r="A11" s="301" t="s">
        <v>22</v>
      </c>
      <c r="B11" s="302"/>
      <c r="C11" s="303"/>
      <c r="D11" s="304"/>
      <c r="E11" s="304"/>
      <c r="F11" s="305" t="e">
        <f t="shared" si="1"/>
        <v>#DIV/0!</v>
      </c>
      <c r="G11" s="306"/>
      <c r="H11" s="304"/>
      <c r="I11" s="304"/>
      <c r="J11" s="305" t="e">
        <f t="shared" si="2"/>
        <v>#DIV/0!</v>
      </c>
      <c r="K11" s="307"/>
      <c r="L11" s="304"/>
      <c r="M11" s="304"/>
      <c r="N11" s="305" t="e">
        <f t="shared" si="3"/>
        <v>#DIV/0!</v>
      </c>
      <c r="O11" s="30" t="e">
        <f t="shared" si="0"/>
        <v>#DIV/0!</v>
      </c>
    </row>
    <row r="12" spans="1:15" ht="15.75" customHeight="1">
      <c r="A12" s="301" t="s">
        <v>23</v>
      </c>
      <c r="B12" s="302">
        <v>140000</v>
      </c>
      <c r="C12" s="303">
        <v>140000</v>
      </c>
      <c r="D12" s="304">
        <v>34770.22</v>
      </c>
      <c r="E12" s="304"/>
      <c r="F12" s="305">
        <f t="shared" si="1"/>
        <v>24.8</v>
      </c>
      <c r="G12" s="306">
        <v>140000</v>
      </c>
      <c r="H12" s="304">
        <v>55926.83</v>
      </c>
      <c r="I12" s="304"/>
      <c r="J12" s="305">
        <f t="shared" si="2"/>
        <v>39.9</v>
      </c>
      <c r="K12" s="307">
        <v>79142.7</v>
      </c>
      <c r="L12" s="304">
        <v>76908.44</v>
      </c>
      <c r="M12" s="304"/>
      <c r="N12" s="305">
        <f t="shared" si="3"/>
        <v>97.2</v>
      </c>
      <c r="O12" s="30">
        <f t="shared" si="0"/>
        <v>54.9</v>
      </c>
    </row>
    <row r="13" spans="1:15" ht="15.75" customHeight="1">
      <c r="A13" s="301" t="s">
        <v>24</v>
      </c>
      <c r="B13" s="302">
        <v>500</v>
      </c>
      <c r="C13" s="303">
        <v>500</v>
      </c>
      <c r="D13" s="304">
        <v>185</v>
      </c>
      <c r="E13" s="304"/>
      <c r="F13" s="305">
        <f t="shared" si="1"/>
        <v>37</v>
      </c>
      <c r="G13" s="306">
        <v>500</v>
      </c>
      <c r="H13" s="304">
        <v>185</v>
      </c>
      <c r="I13" s="304"/>
      <c r="J13" s="305">
        <f t="shared" si="2"/>
        <v>37</v>
      </c>
      <c r="K13" s="307">
        <v>200</v>
      </c>
      <c r="L13" s="304">
        <v>185</v>
      </c>
      <c r="M13" s="304"/>
      <c r="N13" s="305">
        <f t="shared" si="3"/>
        <v>92.5</v>
      </c>
      <c r="O13" s="30">
        <f t="shared" si="0"/>
        <v>37</v>
      </c>
    </row>
    <row r="14" spans="1:15" ht="15.75" customHeight="1">
      <c r="A14" s="301" t="s">
        <v>25</v>
      </c>
      <c r="B14" s="302">
        <v>500</v>
      </c>
      <c r="C14" s="303">
        <v>500</v>
      </c>
      <c r="D14" s="304">
        <v>0</v>
      </c>
      <c r="E14" s="304"/>
      <c r="F14" s="305">
        <f t="shared" si="1"/>
        <v>0</v>
      </c>
      <c r="G14" s="306">
        <v>500</v>
      </c>
      <c r="H14" s="304">
        <v>0</v>
      </c>
      <c r="I14" s="304"/>
      <c r="J14" s="305">
        <f t="shared" si="2"/>
        <v>0</v>
      </c>
      <c r="K14" s="307">
        <v>0</v>
      </c>
      <c r="L14" s="304">
        <v>0</v>
      </c>
      <c r="M14" s="304"/>
      <c r="N14" s="305" t="e">
        <f t="shared" si="3"/>
        <v>#DIV/0!</v>
      </c>
      <c r="O14" s="30">
        <f t="shared" si="0"/>
        <v>0</v>
      </c>
    </row>
    <row r="15" spans="1:15" ht="15.75" customHeight="1">
      <c r="A15" s="301" t="s">
        <v>26</v>
      </c>
      <c r="B15" s="302">
        <v>137557</v>
      </c>
      <c r="C15" s="303">
        <v>137557</v>
      </c>
      <c r="D15" s="304">
        <v>57829</v>
      </c>
      <c r="E15" s="304"/>
      <c r="F15" s="305">
        <f t="shared" si="1"/>
        <v>42</v>
      </c>
      <c r="G15" s="306">
        <v>137557</v>
      </c>
      <c r="H15" s="304">
        <v>104062</v>
      </c>
      <c r="I15" s="304"/>
      <c r="J15" s="305">
        <f t="shared" si="2"/>
        <v>75.7</v>
      </c>
      <c r="K15" s="307">
        <v>140000</v>
      </c>
      <c r="L15" s="304">
        <v>137965</v>
      </c>
      <c r="M15" s="304"/>
      <c r="N15" s="305">
        <f t="shared" si="3"/>
        <v>98.5</v>
      </c>
      <c r="O15" s="30">
        <f t="shared" si="0"/>
        <v>100.3</v>
      </c>
    </row>
    <row r="16" spans="1:15" ht="15.75" customHeight="1">
      <c r="A16" s="301" t="s">
        <v>27</v>
      </c>
      <c r="B16" s="302">
        <v>3701407</v>
      </c>
      <c r="C16" s="303">
        <v>3745076</v>
      </c>
      <c r="D16" s="304">
        <v>1749654.48</v>
      </c>
      <c r="E16" s="304"/>
      <c r="F16" s="305">
        <f t="shared" si="1"/>
        <v>46.7</v>
      </c>
      <c r="G16" s="306">
        <v>3745076</v>
      </c>
      <c r="H16" s="304">
        <v>2655968.34</v>
      </c>
      <c r="I16" s="304"/>
      <c r="J16" s="305">
        <f t="shared" si="2"/>
        <v>70.9</v>
      </c>
      <c r="K16" s="307">
        <v>3703346</v>
      </c>
      <c r="L16" s="304">
        <v>3703346</v>
      </c>
      <c r="M16" s="304"/>
      <c r="N16" s="305">
        <f t="shared" si="3"/>
        <v>100</v>
      </c>
      <c r="O16" s="30">
        <f t="shared" si="0"/>
        <v>100.1</v>
      </c>
    </row>
    <row r="17" spans="1:15" ht="15.75" customHeight="1">
      <c r="A17" s="301" t="s">
        <v>28</v>
      </c>
      <c r="B17" s="302">
        <v>500</v>
      </c>
      <c r="C17" s="303">
        <v>500</v>
      </c>
      <c r="D17" s="304">
        <v>0</v>
      </c>
      <c r="E17" s="304"/>
      <c r="F17" s="305">
        <f t="shared" si="1"/>
        <v>0</v>
      </c>
      <c r="G17" s="306">
        <v>500</v>
      </c>
      <c r="H17" s="304">
        <v>0</v>
      </c>
      <c r="I17" s="304"/>
      <c r="J17" s="305">
        <f t="shared" si="2"/>
        <v>0</v>
      </c>
      <c r="K17" s="307">
        <v>0</v>
      </c>
      <c r="L17" s="304">
        <v>0</v>
      </c>
      <c r="M17" s="304"/>
      <c r="N17" s="305" t="e">
        <f t="shared" si="3"/>
        <v>#DIV/0!</v>
      </c>
      <c r="O17" s="30">
        <f t="shared" si="0"/>
        <v>0</v>
      </c>
    </row>
    <row r="18" spans="1:15" ht="15.75" customHeight="1">
      <c r="A18" s="301" t="s">
        <v>29</v>
      </c>
      <c r="B18" s="302"/>
      <c r="C18" s="303"/>
      <c r="D18" s="304"/>
      <c r="E18" s="304"/>
      <c r="F18" s="305" t="e">
        <f t="shared" si="1"/>
        <v>#DIV/0!</v>
      </c>
      <c r="G18" s="306"/>
      <c r="H18" s="304"/>
      <c r="I18" s="304"/>
      <c r="J18" s="305" t="e">
        <f t="shared" si="2"/>
        <v>#DIV/0!</v>
      </c>
      <c r="K18" s="307"/>
      <c r="L18" s="304"/>
      <c r="M18" s="304"/>
      <c r="N18" s="305" t="e">
        <f t="shared" si="3"/>
        <v>#DIV/0!</v>
      </c>
      <c r="O18" s="30" t="e">
        <f t="shared" si="0"/>
        <v>#DIV/0!</v>
      </c>
    </row>
    <row r="19" spans="1:15" ht="15.75" customHeight="1">
      <c r="A19" s="301" t="s">
        <v>30</v>
      </c>
      <c r="B19" s="302"/>
      <c r="C19" s="303"/>
      <c r="D19" s="304"/>
      <c r="E19" s="304"/>
      <c r="F19" s="305" t="e">
        <f t="shared" si="1"/>
        <v>#DIV/0!</v>
      </c>
      <c r="G19" s="306"/>
      <c r="H19" s="304"/>
      <c r="I19" s="304"/>
      <c r="J19" s="305" t="e">
        <f t="shared" si="2"/>
        <v>#DIV/0!</v>
      </c>
      <c r="K19" s="307"/>
      <c r="L19" s="304"/>
      <c r="M19" s="304"/>
      <c r="N19" s="305" t="e">
        <f t="shared" si="3"/>
        <v>#DIV/0!</v>
      </c>
      <c r="O19" s="30" t="e">
        <f t="shared" si="0"/>
        <v>#DIV/0!</v>
      </c>
    </row>
    <row r="20" spans="1:15" ht="15.75" customHeight="1">
      <c r="A20" s="301" t="s">
        <v>31</v>
      </c>
      <c r="B20" s="302"/>
      <c r="C20" s="303"/>
      <c r="D20" s="304"/>
      <c r="E20" s="304"/>
      <c r="F20" s="305" t="e">
        <f t="shared" si="1"/>
        <v>#DIV/0!</v>
      </c>
      <c r="G20" s="306"/>
      <c r="H20" s="304"/>
      <c r="I20" s="304"/>
      <c r="J20" s="305" t="e">
        <f t="shared" si="2"/>
        <v>#DIV/0!</v>
      </c>
      <c r="K20" s="307"/>
      <c r="L20" s="304"/>
      <c r="M20" s="304"/>
      <c r="N20" s="305" t="e">
        <f t="shared" si="3"/>
        <v>#DIV/0!</v>
      </c>
      <c r="O20" s="30" t="e">
        <f t="shared" si="0"/>
        <v>#DIV/0!</v>
      </c>
    </row>
    <row r="21" spans="1:15" ht="15.75" customHeight="1">
      <c r="A21" s="301" t="s">
        <v>33</v>
      </c>
      <c r="B21" s="302"/>
      <c r="C21" s="303"/>
      <c r="D21" s="304"/>
      <c r="E21" s="304"/>
      <c r="F21" s="305" t="e">
        <f t="shared" si="1"/>
        <v>#DIV/0!</v>
      </c>
      <c r="G21" s="306"/>
      <c r="H21" s="304"/>
      <c r="I21" s="304"/>
      <c r="J21" s="305" t="e">
        <f t="shared" si="2"/>
        <v>#DIV/0!</v>
      </c>
      <c r="K21" s="307"/>
      <c r="L21" s="304"/>
      <c r="M21" s="304"/>
      <c r="N21" s="305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301" t="s">
        <v>34</v>
      </c>
      <c r="B23" s="302">
        <v>23000</v>
      </c>
      <c r="C23" s="303">
        <v>23000</v>
      </c>
      <c r="D23" s="304">
        <v>11141.48</v>
      </c>
      <c r="E23" s="304"/>
      <c r="F23" s="305">
        <f t="shared" si="1"/>
        <v>48.4</v>
      </c>
      <c r="G23" s="306">
        <v>23000</v>
      </c>
      <c r="H23" s="304">
        <v>16533.98</v>
      </c>
      <c r="I23" s="304"/>
      <c r="J23" s="305">
        <f t="shared" si="2"/>
        <v>71.9</v>
      </c>
      <c r="K23" s="307">
        <v>24000</v>
      </c>
      <c r="L23" s="304">
        <v>23448.16</v>
      </c>
      <c r="M23" s="304"/>
      <c r="N23" s="305">
        <f t="shared" si="3"/>
        <v>97.7</v>
      </c>
      <c r="O23" s="30">
        <f t="shared" si="0"/>
        <v>101.9</v>
      </c>
    </row>
    <row r="24" spans="1:15" ht="15.75" customHeight="1">
      <c r="A24" s="301" t="s">
        <v>35</v>
      </c>
      <c r="B24" s="302">
        <v>8747</v>
      </c>
      <c r="C24" s="303">
        <v>8747</v>
      </c>
      <c r="D24" s="304">
        <v>0</v>
      </c>
      <c r="E24" s="304"/>
      <c r="F24" s="305">
        <f t="shared" si="1"/>
        <v>0</v>
      </c>
      <c r="G24" s="306">
        <v>8747</v>
      </c>
      <c r="H24" s="304">
        <v>0</v>
      </c>
      <c r="I24" s="304"/>
      <c r="J24" s="305">
        <f t="shared" si="2"/>
        <v>0</v>
      </c>
      <c r="K24" s="307">
        <v>10049</v>
      </c>
      <c r="L24" s="304">
        <v>10049</v>
      </c>
      <c r="M24" s="304"/>
      <c r="N24" s="305">
        <f t="shared" si="3"/>
        <v>100</v>
      </c>
      <c r="O24" s="30">
        <f t="shared" si="0"/>
        <v>114.9</v>
      </c>
    </row>
    <row r="25" spans="1:15" ht="15.75" customHeight="1">
      <c r="A25" s="301" t="s">
        <v>36</v>
      </c>
      <c r="B25" s="302"/>
      <c r="C25" s="303"/>
      <c r="D25" s="304"/>
      <c r="E25" s="304"/>
      <c r="F25" s="305" t="e">
        <f t="shared" si="1"/>
        <v>#DIV/0!</v>
      </c>
      <c r="G25" s="306"/>
      <c r="H25" s="304"/>
      <c r="I25" s="304"/>
      <c r="J25" s="305" t="e">
        <f t="shared" si="2"/>
        <v>#DIV/0!</v>
      </c>
      <c r="K25" s="307"/>
      <c r="L25" s="304"/>
      <c r="M25" s="304"/>
      <c r="N25" s="305" t="e">
        <f t="shared" si="3"/>
        <v>#DIV/0!</v>
      </c>
      <c r="O25" s="30" t="e">
        <f t="shared" si="0"/>
        <v>#DIV/0!</v>
      </c>
    </row>
    <row r="26" spans="1:15" ht="15.75" customHeight="1">
      <c r="A26" s="301" t="s">
        <v>37</v>
      </c>
      <c r="B26" s="302"/>
      <c r="C26" s="303"/>
      <c r="D26" s="304"/>
      <c r="E26" s="304"/>
      <c r="F26" s="305" t="e">
        <f t="shared" si="1"/>
        <v>#DIV/0!</v>
      </c>
      <c r="G26" s="306"/>
      <c r="H26" s="304"/>
      <c r="I26" s="304"/>
      <c r="J26" s="305" t="e">
        <f t="shared" si="2"/>
        <v>#DIV/0!</v>
      </c>
      <c r="K26" s="307"/>
      <c r="L26" s="304"/>
      <c r="M26" s="304"/>
      <c r="N26" s="305" t="e">
        <f t="shared" si="3"/>
        <v>#DIV/0!</v>
      </c>
      <c r="O26" s="30" t="e">
        <f t="shared" si="0"/>
        <v>#DIV/0!</v>
      </c>
    </row>
    <row r="27" spans="1:15" ht="15.75" customHeight="1">
      <c r="A27" s="301" t="s">
        <v>38</v>
      </c>
      <c r="B27" s="302"/>
      <c r="C27" s="303"/>
      <c r="D27" s="304"/>
      <c r="E27" s="304"/>
      <c r="F27" s="305" t="e">
        <f t="shared" si="1"/>
        <v>#DIV/0!</v>
      </c>
      <c r="G27" s="306"/>
      <c r="H27" s="304"/>
      <c r="I27" s="304"/>
      <c r="J27" s="305" t="e">
        <f t="shared" si="2"/>
        <v>#DIV/0!</v>
      </c>
      <c r="K27" s="307"/>
      <c r="L27" s="304"/>
      <c r="M27" s="304"/>
      <c r="N27" s="305" t="e">
        <f t="shared" si="3"/>
        <v>#DIV/0!</v>
      </c>
      <c r="O27" s="30" t="e">
        <f t="shared" si="0"/>
        <v>#DIV/0!</v>
      </c>
    </row>
    <row r="28" spans="1:15" ht="15.75" customHeight="1">
      <c r="A28" s="301" t="s">
        <v>39</v>
      </c>
      <c r="B28" s="302"/>
      <c r="C28" s="303"/>
      <c r="D28" s="304"/>
      <c r="E28" s="304"/>
      <c r="F28" s="305" t="e">
        <f t="shared" si="1"/>
        <v>#DIV/0!</v>
      </c>
      <c r="G28" s="306"/>
      <c r="H28" s="304"/>
      <c r="I28" s="304"/>
      <c r="J28" s="305" t="e">
        <f t="shared" si="2"/>
        <v>#DIV/0!</v>
      </c>
      <c r="K28" s="307"/>
      <c r="L28" s="304"/>
      <c r="M28" s="304"/>
      <c r="N28" s="305" t="e">
        <f t="shared" si="3"/>
        <v>#DIV/0!</v>
      </c>
      <c r="O28" s="30" t="e">
        <f t="shared" si="0"/>
        <v>#DIV/0!</v>
      </c>
    </row>
    <row r="29" spans="1:15" ht="15.75" customHeight="1">
      <c r="A29" s="301" t="s">
        <v>40</v>
      </c>
      <c r="B29" s="302"/>
      <c r="C29" s="303"/>
      <c r="D29" s="304"/>
      <c r="E29" s="304"/>
      <c r="F29" s="305" t="e">
        <f t="shared" si="1"/>
        <v>#DIV/0!</v>
      </c>
      <c r="G29" s="306"/>
      <c r="H29" s="304"/>
      <c r="I29" s="304"/>
      <c r="J29" s="305" t="e">
        <f t="shared" si="2"/>
        <v>#DIV/0!</v>
      </c>
      <c r="K29" s="307"/>
      <c r="L29" s="304"/>
      <c r="M29" s="304"/>
      <c r="N29" s="305" t="e">
        <f t="shared" si="3"/>
        <v>#DIV/0!</v>
      </c>
      <c r="O29" s="30" t="e">
        <f t="shared" si="0"/>
        <v>#DIV/0!</v>
      </c>
    </row>
    <row r="30" spans="1:15" ht="15.75" customHeight="1">
      <c r="A30" s="301" t="s">
        <v>41</v>
      </c>
      <c r="B30" s="308"/>
      <c r="C30" s="309"/>
      <c r="D30" s="310"/>
      <c r="E30" s="310"/>
      <c r="F30" s="311" t="e">
        <f>ROUND((D30+E30)/(C30/100),1)</f>
        <v>#DIV/0!</v>
      </c>
      <c r="G30" s="312"/>
      <c r="H30" s="310"/>
      <c r="I30" s="310"/>
      <c r="J30" s="311" t="e">
        <f>ROUND((H30+I30)/(G30/100),1)</f>
        <v>#DIV/0!</v>
      </c>
      <c r="K30" s="313"/>
      <c r="L30" s="310"/>
      <c r="M30" s="310"/>
      <c r="N30" s="311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314" t="s">
        <v>42</v>
      </c>
      <c r="B32" s="315"/>
      <c r="C32" s="316"/>
      <c r="D32" s="317"/>
      <c r="E32" s="317"/>
      <c r="F32" s="311" t="e">
        <f>ROUND((D32+E32)/(C32/100),1)</f>
        <v>#DIV/0!</v>
      </c>
      <c r="G32" s="317"/>
      <c r="H32" s="317"/>
      <c r="I32" s="317"/>
      <c r="J32" s="311" t="e">
        <f>ROUND((H32+I32)/(G32/100),1)</f>
        <v>#DIV/0!</v>
      </c>
      <c r="K32" s="317"/>
      <c r="L32" s="317"/>
      <c r="M32" s="317"/>
      <c r="N32" s="311" t="e">
        <f>ROUND((L32+M32)/(K32/100),1)</f>
        <v>#DIV/0!</v>
      </c>
      <c r="O32" s="36" t="e">
        <f t="shared" si="0"/>
        <v>#DIV/0!</v>
      </c>
    </row>
    <row r="33" spans="1:15" ht="15.75" customHeight="1" thickBot="1">
      <c r="A33" s="318" t="s">
        <v>43</v>
      </c>
      <c r="B33" s="319">
        <f>SUM(B5:B30)</f>
        <v>5091211</v>
      </c>
      <c r="C33" s="320">
        <f>SUM(C5:C30)</f>
        <v>5134880</v>
      </c>
      <c r="D33" s="321">
        <f>SUM(D5:D30)</f>
        <v>2341374.04</v>
      </c>
      <c r="E33" s="322">
        <f>SUM(E5:E30)</f>
        <v>0</v>
      </c>
      <c r="F33" s="323">
        <f t="shared" si="1"/>
        <v>45.6</v>
      </c>
      <c r="G33" s="319">
        <f>SUM(G5:G30)</f>
        <v>5134880</v>
      </c>
      <c r="H33" s="321">
        <f>SUM(H5:H30)</f>
        <v>3461988.76</v>
      </c>
      <c r="I33" s="321">
        <f>SUM(I5:I30)</f>
        <v>0</v>
      </c>
      <c r="J33" s="323">
        <f t="shared" si="2"/>
        <v>67.4</v>
      </c>
      <c r="K33" s="319">
        <f>SUM(K5:K30)</f>
        <v>5061737.7</v>
      </c>
      <c r="L33" s="321">
        <f>SUM(L5:L30)</f>
        <v>5044103.37</v>
      </c>
      <c r="M33" s="322">
        <f>SUM(M5:M30)</f>
        <v>0</v>
      </c>
      <c r="N33" s="323">
        <f t="shared" si="3"/>
        <v>99.7</v>
      </c>
      <c r="O33" s="108">
        <f t="shared" si="0"/>
        <v>99.1</v>
      </c>
    </row>
    <row r="36" spans="1:2" ht="15.75" thickBot="1">
      <c r="A36" s="324" t="s">
        <v>44</v>
      </c>
      <c r="B36" s="324"/>
    </row>
    <row r="37" spans="1:4" ht="15.75" customHeight="1" thickBot="1">
      <c r="A37" s="325"/>
      <c r="B37" s="326" t="s">
        <v>10</v>
      </c>
      <c r="C37" s="327" t="s">
        <v>14</v>
      </c>
      <c r="D37" s="328" t="s">
        <v>15</v>
      </c>
    </row>
    <row r="38" spans="1:4" ht="15.75" customHeight="1">
      <c r="A38" s="329" t="s">
        <v>45</v>
      </c>
      <c r="B38" s="300">
        <v>106622.79</v>
      </c>
      <c r="C38" s="330">
        <v>106622.79</v>
      </c>
      <c r="D38" s="298">
        <v>148941.79</v>
      </c>
    </row>
    <row r="39" spans="1:4" ht="15.75" customHeight="1">
      <c r="A39" s="329" t="s">
        <v>46</v>
      </c>
      <c r="B39" s="307">
        <v>5000</v>
      </c>
      <c r="C39" s="331">
        <v>5000</v>
      </c>
      <c r="D39" s="305">
        <v>5000</v>
      </c>
    </row>
    <row r="40" spans="1:4" ht="15.75" customHeight="1">
      <c r="A40" s="329" t="s">
        <v>47</v>
      </c>
      <c r="B40" s="307">
        <v>16797.86</v>
      </c>
      <c r="C40" s="331">
        <v>25095.72</v>
      </c>
      <c r="D40" s="305">
        <v>32717.38</v>
      </c>
    </row>
    <row r="41" spans="1:4" ht="15.75" customHeight="1">
      <c r="A41" s="329" t="s">
        <v>48</v>
      </c>
      <c r="B41" s="307">
        <v>187429.82</v>
      </c>
      <c r="C41" s="331">
        <v>187429.82</v>
      </c>
      <c r="D41" s="305">
        <v>187429.82</v>
      </c>
    </row>
    <row r="42" spans="1:4" ht="15.75" customHeight="1">
      <c r="A42" s="329" t="s">
        <v>49</v>
      </c>
      <c r="B42" s="307"/>
      <c r="C42" s="331"/>
      <c r="D42" s="305"/>
    </row>
    <row r="43" spans="1:4" ht="15.75" customHeight="1" thickBot="1">
      <c r="A43" s="332" t="s">
        <v>50</v>
      </c>
      <c r="B43" s="333">
        <v>3267</v>
      </c>
      <c r="C43" s="334">
        <v>3267</v>
      </c>
      <c r="D43" s="335">
        <v>1248</v>
      </c>
    </row>
    <row r="47" spans="1:14" ht="16.5" thickBot="1">
      <c r="A47" s="3" t="s">
        <v>51</v>
      </c>
      <c r="B47" s="3" t="s">
        <v>1</v>
      </c>
      <c r="C47" s="3"/>
      <c r="F47" s="3"/>
      <c r="G47" s="3"/>
      <c r="J47" s="3"/>
      <c r="K47" s="3"/>
      <c r="N47" s="3"/>
    </row>
    <row r="48" spans="1:15" ht="15">
      <c r="A48" s="279" t="s">
        <v>2</v>
      </c>
      <c r="B48" s="280" t="s">
        <v>3</v>
      </c>
      <c r="C48" s="285" t="s">
        <v>4</v>
      </c>
      <c r="D48" s="281" t="s">
        <v>5</v>
      </c>
      <c r="E48" s="336"/>
      <c r="F48" s="280" t="s">
        <v>6</v>
      </c>
      <c r="G48" s="281" t="s">
        <v>4</v>
      </c>
      <c r="H48" s="282" t="s">
        <v>7</v>
      </c>
      <c r="I48" s="337"/>
      <c r="J48" s="280" t="s">
        <v>6</v>
      </c>
      <c r="K48" s="338" t="s">
        <v>4</v>
      </c>
      <c r="L48" s="282" t="s">
        <v>8</v>
      </c>
      <c r="M48" s="337"/>
      <c r="N48" s="280" t="s">
        <v>6</v>
      </c>
      <c r="O48" s="412" t="s">
        <v>95</v>
      </c>
    </row>
    <row r="49" spans="1:15" ht="15.75" thickBot="1">
      <c r="A49" s="287"/>
      <c r="B49" s="288" t="s">
        <v>9</v>
      </c>
      <c r="C49" s="292" t="s">
        <v>10</v>
      </c>
      <c r="D49" s="289" t="s">
        <v>11</v>
      </c>
      <c r="E49" s="291" t="s">
        <v>12</v>
      </c>
      <c r="F49" s="288" t="s">
        <v>13</v>
      </c>
      <c r="G49" s="289" t="s">
        <v>14</v>
      </c>
      <c r="H49" s="290" t="s">
        <v>11</v>
      </c>
      <c r="I49" s="339" t="s">
        <v>12</v>
      </c>
      <c r="J49" s="288" t="s">
        <v>13</v>
      </c>
      <c r="K49" s="340" t="s">
        <v>15</v>
      </c>
      <c r="L49" s="290" t="s">
        <v>11</v>
      </c>
      <c r="M49" s="339" t="s">
        <v>12</v>
      </c>
      <c r="N49" s="288" t="s">
        <v>13</v>
      </c>
      <c r="O49" s="413" t="s">
        <v>96</v>
      </c>
    </row>
    <row r="50" spans="1:15" ht="15">
      <c r="A50" s="341" t="s">
        <v>52</v>
      </c>
      <c r="B50" s="295">
        <v>340000</v>
      </c>
      <c r="C50" s="296">
        <v>340000</v>
      </c>
      <c r="D50" s="330">
        <v>201080</v>
      </c>
      <c r="E50" s="342"/>
      <c r="F50" s="295">
        <f>ROUND((D50+E50)/(C50/100),1)</f>
        <v>59.1</v>
      </c>
      <c r="G50" s="296">
        <v>340000</v>
      </c>
      <c r="H50" s="330">
        <v>240845</v>
      </c>
      <c r="I50" s="342"/>
      <c r="J50" s="295">
        <f>ROUND((H50+I50)/(G50/100),1)</f>
        <v>70.8</v>
      </c>
      <c r="K50" s="343">
        <v>333876</v>
      </c>
      <c r="L50" s="330">
        <v>333349</v>
      </c>
      <c r="M50" s="342"/>
      <c r="N50" s="295">
        <f>ROUND((L50+M50)/(K50/100),1)</f>
        <v>99.8</v>
      </c>
      <c r="O50" s="23">
        <f aca="true" t="shared" si="4" ref="O50:O81">ROUND((L50+M50)/(B50/100),1)</f>
        <v>98</v>
      </c>
    </row>
    <row r="51" spans="1:15" ht="15">
      <c r="A51" s="344" t="s">
        <v>53</v>
      </c>
      <c r="B51" s="302"/>
      <c r="C51" s="303"/>
      <c r="D51" s="331"/>
      <c r="E51" s="345"/>
      <c r="F51" s="302" t="e">
        <f aca="true" t="shared" si="5" ref="F51:F81">ROUND((D51+E51)/(C51/100),1)</f>
        <v>#DIV/0!</v>
      </c>
      <c r="G51" s="303"/>
      <c r="H51" s="331"/>
      <c r="I51" s="345"/>
      <c r="J51" s="302" t="e">
        <f aca="true" t="shared" si="6" ref="J51:J81">ROUND((H51+I51)/(G51/100),1)</f>
        <v>#DIV/0!</v>
      </c>
      <c r="K51" s="346"/>
      <c r="L51" s="331"/>
      <c r="M51" s="345"/>
      <c r="N51" s="302" t="e">
        <f aca="true" t="shared" si="7" ref="N51:N81">ROUND((L51+M51)/(K51/100),1)</f>
        <v>#DIV/0!</v>
      </c>
      <c r="O51" s="23" t="e">
        <f t="shared" si="4"/>
        <v>#DIV/0!</v>
      </c>
    </row>
    <row r="52" spans="1:15" ht="15">
      <c r="A52" s="344" t="s">
        <v>54</v>
      </c>
      <c r="B52" s="302"/>
      <c r="C52" s="303"/>
      <c r="D52" s="331"/>
      <c r="E52" s="345"/>
      <c r="F52" s="302" t="e">
        <f t="shared" si="5"/>
        <v>#DIV/0!</v>
      </c>
      <c r="G52" s="303"/>
      <c r="H52" s="331"/>
      <c r="I52" s="345"/>
      <c r="J52" s="302" t="e">
        <f t="shared" si="6"/>
        <v>#DIV/0!</v>
      </c>
      <c r="K52" s="346"/>
      <c r="L52" s="331"/>
      <c r="M52" s="345"/>
      <c r="N52" s="302" t="e">
        <f t="shared" si="7"/>
        <v>#DIV/0!</v>
      </c>
      <c r="O52" s="23" t="e">
        <f t="shared" si="4"/>
        <v>#DIV/0!</v>
      </c>
    </row>
    <row r="53" spans="1:15" ht="15">
      <c r="A53" s="344" t="s">
        <v>55</v>
      </c>
      <c r="B53" s="302"/>
      <c r="C53" s="303"/>
      <c r="D53" s="331"/>
      <c r="E53" s="345"/>
      <c r="F53" s="302" t="e">
        <f t="shared" si="5"/>
        <v>#DIV/0!</v>
      </c>
      <c r="G53" s="303"/>
      <c r="H53" s="331"/>
      <c r="I53" s="345"/>
      <c r="J53" s="302" t="e">
        <f t="shared" si="6"/>
        <v>#DIV/0!</v>
      </c>
      <c r="K53" s="346"/>
      <c r="L53" s="331"/>
      <c r="M53" s="345"/>
      <c r="N53" s="302" t="e">
        <f t="shared" si="7"/>
        <v>#DIV/0!</v>
      </c>
      <c r="O53" s="23" t="e">
        <f t="shared" si="4"/>
        <v>#DIV/0!</v>
      </c>
    </row>
    <row r="54" spans="1:15" ht="15">
      <c r="A54" s="344" t="s">
        <v>56</v>
      </c>
      <c r="B54" s="302"/>
      <c r="C54" s="303"/>
      <c r="D54" s="331"/>
      <c r="E54" s="345"/>
      <c r="F54" s="302" t="e">
        <f t="shared" si="5"/>
        <v>#DIV/0!</v>
      </c>
      <c r="G54" s="303"/>
      <c r="H54" s="331"/>
      <c r="I54" s="345"/>
      <c r="J54" s="302" t="e">
        <f t="shared" si="6"/>
        <v>#DIV/0!</v>
      </c>
      <c r="K54" s="346"/>
      <c r="L54" s="331"/>
      <c r="M54" s="345"/>
      <c r="N54" s="302" t="e">
        <f t="shared" si="7"/>
        <v>#DIV/0!</v>
      </c>
      <c r="O54" s="23" t="e">
        <f t="shared" si="4"/>
        <v>#DIV/0!</v>
      </c>
    </row>
    <row r="55" spans="1:15" ht="15">
      <c r="A55" s="344" t="s">
        <v>57</v>
      </c>
      <c r="B55" s="302"/>
      <c r="C55" s="303"/>
      <c r="D55" s="331"/>
      <c r="E55" s="345"/>
      <c r="F55" s="302" t="e">
        <f t="shared" si="5"/>
        <v>#DIV/0!</v>
      </c>
      <c r="G55" s="303"/>
      <c r="H55" s="331"/>
      <c r="I55" s="345"/>
      <c r="J55" s="302" t="e">
        <f t="shared" si="6"/>
        <v>#DIV/0!</v>
      </c>
      <c r="K55" s="346"/>
      <c r="L55" s="331"/>
      <c r="M55" s="345"/>
      <c r="N55" s="302" t="e">
        <f t="shared" si="7"/>
        <v>#DIV/0!</v>
      </c>
      <c r="O55" s="23" t="e">
        <f t="shared" si="4"/>
        <v>#DIV/0!</v>
      </c>
    </row>
    <row r="56" spans="1:15" ht="15">
      <c r="A56" s="344" t="s">
        <v>58</v>
      </c>
      <c r="B56" s="302"/>
      <c r="C56" s="303"/>
      <c r="D56" s="331"/>
      <c r="E56" s="345"/>
      <c r="F56" s="302" t="e">
        <f t="shared" si="5"/>
        <v>#DIV/0!</v>
      </c>
      <c r="G56" s="303"/>
      <c r="H56" s="331"/>
      <c r="I56" s="345"/>
      <c r="J56" s="302" t="e">
        <f t="shared" si="6"/>
        <v>#DIV/0!</v>
      </c>
      <c r="K56" s="346"/>
      <c r="L56" s="331"/>
      <c r="M56" s="345"/>
      <c r="N56" s="302" t="e">
        <f t="shared" si="7"/>
        <v>#DIV/0!</v>
      </c>
      <c r="O56" s="23" t="e">
        <f t="shared" si="4"/>
        <v>#DIV/0!</v>
      </c>
    </row>
    <row r="57" spans="1:15" ht="15">
      <c r="A57" s="344" t="s">
        <v>59</v>
      </c>
      <c r="B57" s="302"/>
      <c r="C57" s="303"/>
      <c r="D57" s="331"/>
      <c r="E57" s="345"/>
      <c r="F57" s="302" t="e">
        <f t="shared" si="5"/>
        <v>#DIV/0!</v>
      </c>
      <c r="G57" s="303"/>
      <c r="H57" s="331"/>
      <c r="I57" s="345"/>
      <c r="J57" s="302" t="e">
        <f t="shared" si="6"/>
        <v>#DIV/0!</v>
      </c>
      <c r="K57" s="346"/>
      <c r="L57" s="331"/>
      <c r="M57" s="345"/>
      <c r="N57" s="302" t="e">
        <f t="shared" si="7"/>
        <v>#DIV/0!</v>
      </c>
      <c r="O57" s="23" t="e">
        <f t="shared" si="4"/>
        <v>#DIV/0!</v>
      </c>
    </row>
    <row r="58" spans="1:15" ht="15">
      <c r="A58" s="344" t="s">
        <v>60</v>
      </c>
      <c r="B58" s="302"/>
      <c r="C58" s="303"/>
      <c r="D58" s="331"/>
      <c r="E58" s="345"/>
      <c r="F58" s="302" t="e">
        <f t="shared" si="5"/>
        <v>#DIV/0!</v>
      </c>
      <c r="G58" s="303"/>
      <c r="H58" s="331"/>
      <c r="I58" s="345"/>
      <c r="J58" s="302" t="e">
        <f t="shared" si="6"/>
        <v>#DIV/0!</v>
      </c>
      <c r="K58" s="346"/>
      <c r="L58" s="331"/>
      <c r="M58" s="345"/>
      <c r="N58" s="302" t="e">
        <f t="shared" si="7"/>
        <v>#DIV/0!</v>
      </c>
      <c r="O58" s="23" t="e">
        <f t="shared" si="4"/>
        <v>#DIV/0!</v>
      </c>
    </row>
    <row r="59" spans="1:15" ht="15">
      <c r="A59" s="344" t="s">
        <v>61</v>
      </c>
      <c r="B59" s="302"/>
      <c r="C59" s="303"/>
      <c r="D59" s="331"/>
      <c r="E59" s="345"/>
      <c r="F59" s="302" t="e">
        <f t="shared" si="5"/>
        <v>#DIV/0!</v>
      </c>
      <c r="G59" s="303"/>
      <c r="H59" s="331"/>
      <c r="I59" s="345"/>
      <c r="J59" s="302" t="e">
        <f t="shared" si="6"/>
        <v>#DIV/0!</v>
      </c>
      <c r="K59" s="346"/>
      <c r="L59" s="331"/>
      <c r="M59" s="345"/>
      <c r="N59" s="302" t="e">
        <f t="shared" si="7"/>
        <v>#DIV/0!</v>
      </c>
      <c r="O59" s="23" t="e">
        <f t="shared" si="4"/>
        <v>#DIV/0!</v>
      </c>
    </row>
    <row r="60" spans="1:15" ht="15">
      <c r="A60" s="344" t="s">
        <v>62</v>
      </c>
      <c r="B60" s="302"/>
      <c r="C60" s="303"/>
      <c r="D60" s="331"/>
      <c r="E60" s="345"/>
      <c r="F60" s="302" t="e">
        <f t="shared" si="5"/>
        <v>#DIV/0!</v>
      </c>
      <c r="G60" s="303"/>
      <c r="H60" s="331"/>
      <c r="I60" s="345"/>
      <c r="J60" s="302" t="e">
        <f t="shared" si="6"/>
        <v>#DIV/0!</v>
      </c>
      <c r="K60" s="346"/>
      <c r="L60" s="331"/>
      <c r="M60" s="345"/>
      <c r="N60" s="302" t="e">
        <f t="shared" si="7"/>
        <v>#DIV/0!</v>
      </c>
      <c r="O60" s="23" t="e">
        <f t="shared" si="4"/>
        <v>#DIV/0!</v>
      </c>
    </row>
    <row r="61" spans="1:15" ht="15">
      <c r="A61" s="344" t="s">
        <v>63</v>
      </c>
      <c r="B61" s="302"/>
      <c r="C61" s="303"/>
      <c r="D61" s="331"/>
      <c r="E61" s="345"/>
      <c r="F61" s="302" t="e">
        <f t="shared" si="5"/>
        <v>#DIV/0!</v>
      </c>
      <c r="G61" s="303"/>
      <c r="H61" s="331"/>
      <c r="I61" s="345"/>
      <c r="J61" s="302" t="e">
        <f t="shared" si="6"/>
        <v>#DIV/0!</v>
      </c>
      <c r="K61" s="346"/>
      <c r="L61" s="331"/>
      <c r="M61" s="345"/>
      <c r="N61" s="302" t="e">
        <f t="shared" si="7"/>
        <v>#DIV/0!</v>
      </c>
      <c r="O61" s="23" t="e">
        <f t="shared" si="4"/>
        <v>#DIV/0!</v>
      </c>
    </row>
    <row r="62" spans="1:15" ht="15">
      <c r="A62" s="344" t="s">
        <v>64</v>
      </c>
      <c r="B62" s="302"/>
      <c r="C62" s="303"/>
      <c r="D62" s="331"/>
      <c r="E62" s="345"/>
      <c r="F62" s="302" t="e">
        <f t="shared" si="5"/>
        <v>#DIV/0!</v>
      </c>
      <c r="G62" s="303"/>
      <c r="H62" s="331"/>
      <c r="I62" s="345"/>
      <c r="J62" s="302" t="e">
        <f t="shared" si="6"/>
        <v>#DIV/0!</v>
      </c>
      <c r="K62" s="346"/>
      <c r="L62" s="331"/>
      <c r="M62" s="345"/>
      <c r="N62" s="302" t="e">
        <f t="shared" si="7"/>
        <v>#DIV/0!</v>
      </c>
      <c r="O62" s="23" t="e">
        <f t="shared" si="4"/>
        <v>#DIV/0!</v>
      </c>
    </row>
    <row r="63" spans="1:15" ht="15">
      <c r="A63" s="344" t="s">
        <v>65</v>
      </c>
      <c r="B63" s="302"/>
      <c r="C63" s="303"/>
      <c r="D63" s="331"/>
      <c r="E63" s="345"/>
      <c r="F63" s="302" t="e">
        <f t="shared" si="5"/>
        <v>#DIV/0!</v>
      </c>
      <c r="G63" s="303"/>
      <c r="H63" s="331"/>
      <c r="I63" s="345"/>
      <c r="J63" s="302" t="e">
        <f t="shared" si="6"/>
        <v>#DIV/0!</v>
      </c>
      <c r="K63" s="346"/>
      <c r="L63" s="331"/>
      <c r="M63" s="345"/>
      <c r="N63" s="302" t="e">
        <f t="shared" si="7"/>
        <v>#DIV/0!</v>
      </c>
      <c r="O63" s="23" t="e">
        <f t="shared" si="4"/>
        <v>#DIV/0!</v>
      </c>
    </row>
    <row r="64" spans="1:15" ht="15">
      <c r="A64" s="344" t="s">
        <v>66</v>
      </c>
      <c r="B64" s="302"/>
      <c r="C64" s="303"/>
      <c r="D64" s="331"/>
      <c r="E64" s="345"/>
      <c r="F64" s="302" t="e">
        <f t="shared" si="5"/>
        <v>#DIV/0!</v>
      </c>
      <c r="G64" s="303"/>
      <c r="H64" s="331"/>
      <c r="I64" s="345"/>
      <c r="J64" s="302" t="e">
        <f t="shared" si="6"/>
        <v>#DIV/0!</v>
      </c>
      <c r="K64" s="346"/>
      <c r="L64" s="331"/>
      <c r="M64" s="345"/>
      <c r="N64" s="302" t="e">
        <f t="shared" si="7"/>
        <v>#DIV/0!</v>
      </c>
      <c r="O64" s="23" t="e">
        <f t="shared" si="4"/>
        <v>#DIV/0!</v>
      </c>
    </row>
    <row r="65" spans="1:15" ht="15">
      <c r="A65" s="344" t="s">
        <v>67</v>
      </c>
      <c r="B65" s="302"/>
      <c r="C65" s="303"/>
      <c r="D65" s="331"/>
      <c r="E65" s="345"/>
      <c r="F65" s="302" t="e">
        <f t="shared" si="5"/>
        <v>#DIV/0!</v>
      </c>
      <c r="G65" s="303"/>
      <c r="H65" s="331"/>
      <c r="I65" s="345"/>
      <c r="J65" s="302" t="e">
        <f t="shared" si="6"/>
        <v>#DIV/0!</v>
      </c>
      <c r="K65" s="346"/>
      <c r="L65" s="331"/>
      <c r="M65" s="345"/>
      <c r="N65" s="302" t="e">
        <f t="shared" si="7"/>
        <v>#DIV/0!</v>
      </c>
      <c r="O65" s="23" t="e">
        <f t="shared" si="4"/>
        <v>#DIV/0!</v>
      </c>
    </row>
    <row r="66" spans="1:15" ht="15">
      <c r="A66" s="344" t="s">
        <v>68</v>
      </c>
      <c r="B66" s="302">
        <v>150000</v>
      </c>
      <c r="C66" s="303">
        <v>150000</v>
      </c>
      <c r="D66" s="331">
        <v>70400</v>
      </c>
      <c r="E66" s="345"/>
      <c r="F66" s="302">
        <f t="shared" si="5"/>
        <v>46.9</v>
      </c>
      <c r="G66" s="303">
        <v>150000</v>
      </c>
      <c r="H66" s="331">
        <v>86025</v>
      </c>
      <c r="I66" s="345"/>
      <c r="J66" s="302">
        <f t="shared" si="6"/>
        <v>57.4</v>
      </c>
      <c r="K66" s="346">
        <v>134000</v>
      </c>
      <c r="L66" s="331">
        <v>134641</v>
      </c>
      <c r="M66" s="345"/>
      <c r="N66" s="302">
        <f t="shared" si="7"/>
        <v>100.5</v>
      </c>
      <c r="O66" s="23">
        <f t="shared" si="4"/>
        <v>89.8</v>
      </c>
    </row>
    <row r="67" spans="1:15" ht="15">
      <c r="A67" s="344" t="s">
        <v>69</v>
      </c>
      <c r="B67" s="302">
        <v>5000</v>
      </c>
      <c r="C67" s="303">
        <v>5000</v>
      </c>
      <c r="D67" s="331">
        <v>1842</v>
      </c>
      <c r="E67" s="345"/>
      <c r="F67" s="302">
        <f t="shared" si="5"/>
        <v>36.8</v>
      </c>
      <c r="G67" s="303">
        <v>5000</v>
      </c>
      <c r="H67" s="331">
        <v>3237.15</v>
      </c>
      <c r="I67" s="345"/>
      <c r="J67" s="302">
        <f t="shared" si="6"/>
        <v>64.7</v>
      </c>
      <c r="K67" s="346">
        <v>4500.7</v>
      </c>
      <c r="L67" s="331">
        <v>4386.7</v>
      </c>
      <c r="M67" s="345"/>
      <c r="N67" s="302">
        <f t="shared" si="7"/>
        <v>97.5</v>
      </c>
      <c r="O67" s="23">
        <f t="shared" si="4"/>
        <v>87.7</v>
      </c>
    </row>
    <row r="68" spans="1:15" ht="15">
      <c r="A68" s="344" t="s">
        <v>70</v>
      </c>
      <c r="B68" s="302"/>
      <c r="C68" s="303"/>
      <c r="D68" s="331"/>
      <c r="E68" s="345"/>
      <c r="F68" s="302" t="e">
        <f t="shared" si="5"/>
        <v>#DIV/0!</v>
      </c>
      <c r="G68" s="303"/>
      <c r="H68" s="331"/>
      <c r="I68" s="345"/>
      <c r="J68" s="302" t="e">
        <f t="shared" si="6"/>
        <v>#DIV/0!</v>
      </c>
      <c r="K68" s="346"/>
      <c r="L68" s="331"/>
      <c r="M68" s="345"/>
      <c r="N68" s="302" t="e">
        <f t="shared" si="7"/>
        <v>#DIV/0!</v>
      </c>
      <c r="O68" s="23" t="e">
        <f t="shared" si="4"/>
        <v>#DIV/0!</v>
      </c>
    </row>
    <row r="69" spans="1:15" ht="15">
      <c r="A69" s="344" t="s">
        <v>71</v>
      </c>
      <c r="B69" s="302"/>
      <c r="C69" s="303"/>
      <c r="D69" s="331"/>
      <c r="E69" s="345"/>
      <c r="F69" s="302" t="e">
        <f t="shared" si="5"/>
        <v>#DIV/0!</v>
      </c>
      <c r="G69" s="303"/>
      <c r="H69" s="331"/>
      <c r="I69" s="345"/>
      <c r="J69" s="302" t="e">
        <f t="shared" si="6"/>
        <v>#DIV/0!</v>
      </c>
      <c r="K69" s="346"/>
      <c r="L69" s="331"/>
      <c r="M69" s="345"/>
      <c r="N69" s="302" t="e">
        <f t="shared" si="7"/>
        <v>#DIV/0!</v>
      </c>
      <c r="O69" s="23" t="e">
        <f t="shared" si="4"/>
        <v>#DIV/0!</v>
      </c>
    </row>
    <row r="70" spans="1:15" ht="15">
      <c r="A70" s="344" t="s">
        <v>72</v>
      </c>
      <c r="B70" s="302"/>
      <c r="C70" s="303"/>
      <c r="D70" s="331"/>
      <c r="E70" s="345"/>
      <c r="F70" s="302" t="e">
        <f t="shared" si="5"/>
        <v>#DIV/0!</v>
      </c>
      <c r="G70" s="303"/>
      <c r="H70" s="331"/>
      <c r="I70" s="345"/>
      <c r="J70" s="302" t="e">
        <f t="shared" si="6"/>
        <v>#DIV/0!</v>
      </c>
      <c r="K70" s="346"/>
      <c r="L70" s="331"/>
      <c r="M70" s="345"/>
      <c r="N70" s="302" t="e">
        <f t="shared" si="7"/>
        <v>#DIV/0!</v>
      </c>
      <c r="O70" s="23" t="e">
        <f t="shared" si="4"/>
        <v>#DIV/0!</v>
      </c>
    </row>
    <row r="71" spans="1:15" ht="15">
      <c r="A71" s="347" t="s">
        <v>73</v>
      </c>
      <c r="B71" s="302">
        <f>SUM(B50:B70)</f>
        <v>495000</v>
      </c>
      <c r="C71" s="303">
        <f>SUM(C50:C70)</f>
        <v>495000</v>
      </c>
      <c r="D71" s="331">
        <f>SUM(D50:D70)</f>
        <v>273322</v>
      </c>
      <c r="E71" s="345">
        <f>SUM(E50:E70)</f>
        <v>0</v>
      </c>
      <c r="F71" s="302">
        <f t="shared" si="5"/>
        <v>55.2</v>
      </c>
      <c r="G71" s="303">
        <f>SUM(G50:G70)</f>
        <v>495000</v>
      </c>
      <c r="H71" s="331">
        <f>SUM(H50:H70)</f>
        <v>330107.15</v>
      </c>
      <c r="I71" s="345">
        <f>SUM(I50:I70)</f>
        <v>0</v>
      </c>
      <c r="J71" s="302">
        <f t="shared" si="6"/>
        <v>66.7</v>
      </c>
      <c r="K71" s="303">
        <f>SUM(K50:K70)</f>
        <v>472376.7</v>
      </c>
      <c r="L71" s="331">
        <f>SUM(L50:L70)</f>
        <v>472376.7</v>
      </c>
      <c r="M71" s="345">
        <f>SUM(M50:M70)</f>
        <v>0</v>
      </c>
      <c r="N71" s="302">
        <f t="shared" si="7"/>
        <v>100</v>
      </c>
      <c r="O71" s="23">
        <f t="shared" si="4"/>
        <v>95.4</v>
      </c>
    </row>
    <row r="72" spans="1:15" ht="15">
      <c r="A72" s="344" t="s">
        <v>74</v>
      </c>
      <c r="B72" s="308"/>
      <c r="C72" s="309"/>
      <c r="D72" s="348"/>
      <c r="E72" s="349"/>
      <c r="F72" s="302" t="e">
        <f t="shared" si="5"/>
        <v>#DIV/0!</v>
      </c>
      <c r="G72" s="309"/>
      <c r="H72" s="348"/>
      <c r="I72" s="349"/>
      <c r="J72" s="302" t="e">
        <f t="shared" si="6"/>
        <v>#DIV/0!</v>
      </c>
      <c r="K72" s="350"/>
      <c r="L72" s="348"/>
      <c r="M72" s="349"/>
      <c r="N72" s="302" t="e">
        <f t="shared" si="7"/>
        <v>#DIV/0!</v>
      </c>
      <c r="O72" s="23" t="e">
        <f t="shared" si="4"/>
        <v>#DIV/0!</v>
      </c>
    </row>
    <row r="73" spans="1:15" ht="15">
      <c r="A73" s="344" t="s">
        <v>75</v>
      </c>
      <c r="B73" s="308">
        <v>874504</v>
      </c>
      <c r="C73" s="309">
        <v>874504</v>
      </c>
      <c r="D73" s="348">
        <v>494769.99</v>
      </c>
      <c r="E73" s="349"/>
      <c r="F73" s="308">
        <f t="shared" si="5"/>
        <v>56.6</v>
      </c>
      <c r="G73" s="309">
        <v>874504</v>
      </c>
      <c r="H73" s="348">
        <v>684636.99</v>
      </c>
      <c r="I73" s="349"/>
      <c r="J73" s="308">
        <f t="shared" si="6"/>
        <v>78.3</v>
      </c>
      <c r="K73" s="350">
        <v>874504</v>
      </c>
      <c r="L73" s="348">
        <v>874504</v>
      </c>
      <c r="M73" s="349"/>
      <c r="N73" s="308">
        <f t="shared" si="7"/>
        <v>100</v>
      </c>
      <c r="O73" s="23">
        <f t="shared" si="4"/>
        <v>100</v>
      </c>
    </row>
    <row r="74" spans="1:15" ht="15">
      <c r="A74" s="347" t="s">
        <v>76</v>
      </c>
      <c r="B74" s="351"/>
      <c r="C74" s="352"/>
      <c r="D74" s="353"/>
      <c r="E74" s="354"/>
      <c r="F74" s="308" t="e">
        <f t="shared" si="5"/>
        <v>#DIV/0!</v>
      </c>
      <c r="G74" s="352"/>
      <c r="H74" s="353"/>
      <c r="I74" s="354"/>
      <c r="J74" s="308" t="e">
        <f t="shared" si="6"/>
        <v>#DIV/0!</v>
      </c>
      <c r="K74" s="352"/>
      <c r="L74" s="353"/>
      <c r="M74" s="354"/>
      <c r="N74" s="308" t="e">
        <f t="shared" si="7"/>
        <v>#DIV/0!</v>
      </c>
      <c r="O74" s="23" t="e">
        <f t="shared" si="4"/>
        <v>#DIV/0!</v>
      </c>
    </row>
    <row r="75" spans="1:15" ht="15">
      <c r="A75" s="344" t="s">
        <v>77</v>
      </c>
      <c r="B75" s="302">
        <v>3721707</v>
      </c>
      <c r="C75" s="303">
        <v>3765376</v>
      </c>
      <c r="D75" s="331">
        <v>1848787</v>
      </c>
      <c r="E75" s="345"/>
      <c r="F75" s="308">
        <f t="shared" si="5"/>
        <v>49.1</v>
      </c>
      <c r="G75" s="303">
        <v>3765376</v>
      </c>
      <c r="H75" s="331">
        <v>2772284</v>
      </c>
      <c r="I75" s="345"/>
      <c r="J75" s="308">
        <f t="shared" si="6"/>
        <v>73.6</v>
      </c>
      <c r="K75" s="303">
        <v>3714857</v>
      </c>
      <c r="L75" s="331">
        <v>3714857</v>
      </c>
      <c r="M75" s="345"/>
      <c r="N75" s="308">
        <f t="shared" si="7"/>
        <v>100</v>
      </c>
      <c r="O75" s="23">
        <f t="shared" si="4"/>
        <v>99.8</v>
      </c>
    </row>
    <row r="76" spans="1:15" ht="15">
      <c r="A76" s="344" t="s">
        <v>78</v>
      </c>
      <c r="B76" s="302"/>
      <c r="C76" s="303"/>
      <c r="D76" s="331"/>
      <c r="E76" s="345"/>
      <c r="F76" s="302" t="e">
        <f t="shared" si="5"/>
        <v>#DIV/0!</v>
      </c>
      <c r="G76" s="303"/>
      <c r="H76" s="331"/>
      <c r="I76" s="345"/>
      <c r="J76" s="302" t="e">
        <f t="shared" si="6"/>
        <v>#DIV/0!</v>
      </c>
      <c r="K76" s="303"/>
      <c r="L76" s="331"/>
      <c r="M76" s="345"/>
      <c r="N76" s="302" t="e">
        <f t="shared" si="7"/>
        <v>#DIV/0!</v>
      </c>
      <c r="O76" s="23" t="e">
        <f t="shared" si="4"/>
        <v>#DIV/0!</v>
      </c>
    </row>
    <row r="77" spans="1:15" ht="15">
      <c r="A77" s="344" t="s">
        <v>79</v>
      </c>
      <c r="B77" s="302"/>
      <c r="C77" s="303"/>
      <c r="D77" s="331"/>
      <c r="E77" s="345"/>
      <c r="F77" s="308" t="e">
        <f t="shared" si="5"/>
        <v>#DIV/0!</v>
      </c>
      <c r="G77" s="303"/>
      <c r="H77" s="331"/>
      <c r="I77" s="345"/>
      <c r="J77" s="308" t="e">
        <f t="shared" si="6"/>
        <v>#DIV/0!</v>
      </c>
      <c r="K77" s="303"/>
      <c r="L77" s="331"/>
      <c r="M77" s="345"/>
      <c r="N77" s="308" t="e">
        <f t="shared" si="7"/>
        <v>#DIV/0!</v>
      </c>
      <c r="O77" s="23" t="e">
        <f t="shared" si="4"/>
        <v>#DIV/0!</v>
      </c>
    </row>
    <row r="78" spans="1:15" ht="15">
      <c r="A78" s="347" t="s">
        <v>80</v>
      </c>
      <c r="B78" s="302"/>
      <c r="C78" s="303"/>
      <c r="D78" s="331"/>
      <c r="E78" s="345"/>
      <c r="F78" s="308" t="e">
        <f t="shared" si="5"/>
        <v>#DIV/0!</v>
      </c>
      <c r="G78" s="303"/>
      <c r="H78" s="331"/>
      <c r="I78" s="345"/>
      <c r="J78" s="308" t="e">
        <f t="shared" si="6"/>
        <v>#DIV/0!</v>
      </c>
      <c r="K78" s="303"/>
      <c r="L78" s="331"/>
      <c r="M78" s="345"/>
      <c r="N78" s="308" t="e">
        <f t="shared" si="7"/>
        <v>#DIV/0!</v>
      </c>
      <c r="O78" s="23" t="e">
        <f t="shared" si="4"/>
        <v>#DIV/0!</v>
      </c>
    </row>
    <row r="79" spans="1:15" ht="15">
      <c r="A79" s="347" t="s">
        <v>81</v>
      </c>
      <c r="B79" s="302">
        <f>SUM(B73:B78)</f>
        <v>4596211</v>
      </c>
      <c r="C79" s="303">
        <f>SUM(C73:C78)</f>
        <v>4639880</v>
      </c>
      <c r="D79" s="331">
        <f>SUM(D73:D78)</f>
        <v>2343556.99</v>
      </c>
      <c r="E79" s="345">
        <f>SUM(E73:E78)</f>
        <v>0</v>
      </c>
      <c r="F79" s="302">
        <f t="shared" si="5"/>
        <v>50.5</v>
      </c>
      <c r="G79" s="303">
        <f>SUM(G73:G78)</f>
        <v>4639880</v>
      </c>
      <c r="H79" s="331">
        <f>SUM(H73:H78)</f>
        <v>3456920.99</v>
      </c>
      <c r="I79" s="345">
        <f>SUM(I73:I78)</f>
        <v>0</v>
      </c>
      <c r="J79" s="302">
        <f t="shared" si="6"/>
        <v>74.5</v>
      </c>
      <c r="K79" s="303">
        <f>SUM(K73:K78)</f>
        <v>4589361</v>
      </c>
      <c r="L79" s="331">
        <f>SUM(L73:L78)</f>
        <v>4589361</v>
      </c>
      <c r="M79" s="345">
        <f>SUM(M73:M78)</f>
        <v>0</v>
      </c>
      <c r="N79" s="302">
        <f t="shared" si="7"/>
        <v>100</v>
      </c>
      <c r="O79" s="23">
        <f t="shared" si="4"/>
        <v>99.9</v>
      </c>
    </row>
    <row r="80" spans="1:15" ht="15.75" thickBot="1">
      <c r="A80" s="355" t="s">
        <v>82</v>
      </c>
      <c r="B80" s="308">
        <f>B71+B79</f>
        <v>5091211</v>
      </c>
      <c r="C80" s="309">
        <f>C71+C79</f>
        <v>5134880</v>
      </c>
      <c r="D80" s="348">
        <f>D71+D79</f>
        <v>2616878.99</v>
      </c>
      <c r="E80" s="349">
        <f>E71+E79</f>
        <v>0</v>
      </c>
      <c r="F80" s="308">
        <f t="shared" si="5"/>
        <v>51</v>
      </c>
      <c r="G80" s="309">
        <f>G71+G79</f>
        <v>5134880</v>
      </c>
      <c r="H80" s="348">
        <f>H71+H79</f>
        <v>3787028.14</v>
      </c>
      <c r="I80" s="348">
        <f>I71+I79</f>
        <v>0</v>
      </c>
      <c r="J80" s="308">
        <f t="shared" si="6"/>
        <v>73.8</v>
      </c>
      <c r="K80" s="309">
        <f>K71+K79</f>
        <v>5061737.7</v>
      </c>
      <c r="L80" s="348">
        <f>L71+L79</f>
        <v>5061737.7</v>
      </c>
      <c r="M80" s="349">
        <f>M71+M79</f>
        <v>0</v>
      </c>
      <c r="N80" s="308">
        <f t="shared" si="7"/>
        <v>100</v>
      </c>
      <c r="O80" s="414">
        <f t="shared" si="4"/>
        <v>99.4</v>
      </c>
    </row>
    <row r="81" spans="1:15" ht="15.75" thickBot="1">
      <c r="A81" s="459" t="s">
        <v>83</v>
      </c>
      <c r="B81" s="460">
        <f>B80-B33</f>
        <v>0</v>
      </c>
      <c r="C81" s="460">
        <f>C80-C33</f>
        <v>0</v>
      </c>
      <c r="D81" s="460">
        <f>D80-D33</f>
        <v>275504.9500000002</v>
      </c>
      <c r="E81" s="460">
        <f>E80-E33</f>
        <v>0</v>
      </c>
      <c r="F81" s="460" t="e">
        <f t="shared" si="5"/>
        <v>#DIV/0!</v>
      </c>
      <c r="G81" s="460">
        <f>G80-G33</f>
        <v>0</v>
      </c>
      <c r="H81" s="460">
        <f>H80-H33</f>
        <v>325039.38000000035</v>
      </c>
      <c r="I81" s="460">
        <f>I80-I33</f>
        <v>0</v>
      </c>
      <c r="J81" s="460" t="e">
        <f t="shared" si="6"/>
        <v>#DIV/0!</v>
      </c>
      <c r="K81" s="460">
        <f>K80-K33</f>
        <v>0</v>
      </c>
      <c r="L81" s="460">
        <f>L80-L33</f>
        <v>17634.330000000075</v>
      </c>
      <c r="M81" s="460">
        <f>M80-M33</f>
        <v>0</v>
      </c>
      <c r="N81" s="460" t="e">
        <f t="shared" si="7"/>
        <v>#DIV/0!</v>
      </c>
      <c r="O81" s="461" t="e">
        <f t="shared" si="4"/>
        <v>#DIV/0!</v>
      </c>
    </row>
    <row r="82" spans="1:15" s="450" customFormat="1" ht="15.75" thickBot="1">
      <c r="A82" s="454" t="s">
        <v>132</v>
      </c>
      <c r="B82" s="458"/>
      <c r="C82" s="438"/>
      <c r="D82" s="439">
        <f>D81+E81</f>
        <v>275504.9500000002</v>
      </c>
      <c r="E82" s="438"/>
      <c r="F82" s="438"/>
      <c r="G82" s="438"/>
      <c r="H82" s="439">
        <f>H81+I81</f>
        <v>325039.38000000035</v>
      </c>
      <c r="I82" s="438"/>
      <c r="J82" s="438"/>
      <c r="K82" s="438"/>
      <c r="L82" s="439">
        <f>L81+M81</f>
        <v>17634.330000000075</v>
      </c>
      <c r="M82" s="438"/>
      <c r="N82" s="438"/>
      <c r="O82" s="453"/>
    </row>
    <row r="83" spans="2:12" ht="15">
      <c r="B83" s="110"/>
      <c r="D83" s="2"/>
      <c r="H83" s="2"/>
      <c r="L83" s="2"/>
    </row>
    <row r="84" ht="15">
      <c r="B84" s="110"/>
    </row>
    <row r="85" spans="1:8" ht="15">
      <c r="A85" s="357" t="s">
        <v>84</v>
      </c>
      <c r="H85" s="1"/>
    </row>
    <row r="86" ht="15.75" thickBot="1">
      <c r="H86" s="1"/>
    </row>
    <row r="87" spans="1:8" ht="15">
      <c r="A87" s="325"/>
      <c r="B87" s="285" t="s">
        <v>10</v>
      </c>
      <c r="C87" s="282" t="s">
        <v>14</v>
      </c>
      <c r="D87" s="284" t="s">
        <v>15</v>
      </c>
      <c r="E87" s="53"/>
      <c r="H87" s="1" t="s">
        <v>115</v>
      </c>
    </row>
    <row r="88" spans="1:8" ht="15">
      <c r="A88" s="329" t="s">
        <v>85</v>
      </c>
      <c r="B88" s="358">
        <v>0</v>
      </c>
      <c r="C88" s="304">
        <v>0</v>
      </c>
      <c r="D88" s="359">
        <v>0</v>
      </c>
      <c r="E88" s="53"/>
      <c r="H88" s="1" t="s">
        <v>116</v>
      </c>
    </row>
    <row r="89" spans="1:8" ht="15">
      <c r="A89" s="360" t="s">
        <v>86</v>
      </c>
      <c r="B89" s="358">
        <v>0</v>
      </c>
      <c r="C89" s="304">
        <v>0</v>
      </c>
      <c r="D89" s="359">
        <v>0</v>
      </c>
      <c r="E89" s="53"/>
      <c r="H89" s="1" t="s">
        <v>117</v>
      </c>
    </row>
    <row r="90" spans="1:8" ht="15">
      <c r="A90" s="360" t="s">
        <v>87</v>
      </c>
      <c r="B90" s="358">
        <v>18698.17</v>
      </c>
      <c r="C90" s="304">
        <v>76288.9</v>
      </c>
      <c r="D90" s="359">
        <v>7801.9</v>
      </c>
      <c r="E90" s="53"/>
      <c r="H90" s="1" t="s">
        <v>118</v>
      </c>
    </row>
    <row r="91" spans="1:8" ht="15.75" thickBot="1">
      <c r="A91" s="332" t="s">
        <v>88</v>
      </c>
      <c r="B91" s="361">
        <v>0</v>
      </c>
      <c r="C91" s="362">
        <v>0</v>
      </c>
      <c r="D91" s="363">
        <v>0</v>
      </c>
      <c r="E91" s="53"/>
      <c r="H91" s="1"/>
    </row>
    <row r="92" ht="15">
      <c r="H92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67">
      <selection activeCell="H90" sqref="H90"/>
    </sheetView>
  </sheetViews>
  <sheetFormatPr defaultColWidth="9.140625" defaultRowHeight="15"/>
  <cols>
    <col min="1" max="1" width="22.421875" style="0" customWidth="1"/>
    <col min="2" max="5" width="12.7109375" style="0" customWidth="1"/>
    <col min="6" max="6" width="6.57421875" style="0" customWidth="1"/>
    <col min="7" max="9" width="12.7109375" style="0" customWidth="1"/>
    <col min="10" max="10" width="6.57421875" style="0" customWidth="1"/>
    <col min="11" max="13" width="12.71093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H1" s="450" t="s">
        <v>141</v>
      </c>
    </row>
    <row r="2" spans="1:14" ht="16.5" thickBot="1">
      <c r="A2" s="3" t="s">
        <v>0</v>
      </c>
      <c r="B2" s="3" t="s">
        <v>1</v>
      </c>
      <c r="C2" s="3"/>
      <c r="F2" s="3"/>
      <c r="G2" s="3"/>
      <c r="J2" s="3"/>
      <c r="K2" s="3"/>
      <c r="N2" s="3"/>
    </row>
    <row r="3" spans="1:15" ht="15">
      <c r="A3" s="5" t="s">
        <v>2</v>
      </c>
      <c r="B3" s="69" t="s">
        <v>3</v>
      </c>
      <c r="C3" s="74" t="s">
        <v>4</v>
      </c>
      <c r="D3" s="75" t="s">
        <v>5</v>
      </c>
      <c r="E3" s="9"/>
      <c r="F3" s="10" t="s">
        <v>6</v>
      </c>
      <c r="G3" s="70" t="s">
        <v>4</v>
      </c>
      <c r="H3" s="75" t="s">
        <v>7</v>
      </c>
      <c r="I3" s="9"/>
      <c r="J3" s="10" t="s">
        <v>6</v>
      </c>
      <c r="K3" s="154" t="s">
        <v>4</v>
      </c>
      <c r="L3" s="75" t="s">
        <v>8</v>
      </c>
      <c r="M3" s="9"/>
      <c r="N3" s="10" t="s">
        <v>6</v>
      </c>
      <c r="O3" s="412" t="s">
        <v>95</v>
      </c>
    </row>
    <row r="4" spans="1:15" ht="15.75" thickBot="1">
      <c r="A4" s="14"/>
      <c r="B4" s="78" t="s">
        <v>9</v>
      </c>
      <c r="C4" s="82" t="s">
        <v>10</v>
      </c>
      <c r="D4" s="18" t="s">
        <v>11</v>
      </c>
      <c r="E4" s="18" t="s">
        <v>12</v>
      </c>
      <c r="F4" s="19" t="s">
        <v>13</v>
      </c>
      <c r="G4" s="79" t="s">
        <v>14</v>
      </c>
      <c r="H4" s="18" t="s">
        <v>11</v>
      </c>
      <c r="I4" s="18" t="s">
        <v>12</v>
      </c>
      <c r="J4" s="19" t="s">
        <v>13</v>
      </c>
      <c r="K4" s="156" t="s">
        <v>15</v>
      </c>
      <c r="L4" s="18" t="s">
        <v>11</v>
      </c>
      <c r="M4" s="18" t="s">
        <v>12</v>
      </c>
      <c r="N4" s="19" t="s">
        <v>13</v>
      </c>
      <c r="O4" s="413" t="s">
        <v>96</v>
      </c>
    </row>
    <row r="5" spans="1:15" ht="15.75" customHeight="1">
      <c r="A5" s="22" t="s">
        <v>16</v>
      </c>
      <c r="B5" s="23">
        <v>863940</v>
      </c>
      <c r="C5" s="23">
        <v>863940</v>
      </c>
      <c r="D5" s="25">
        <v>442271.22</v>
      </c>
      <c r="E5" s="25">
        <v>806</v>
      </c>
      <c r="F5" s="128">
        <f>ROUND((D5+E5)/(C5/100),1)</f>
        <v>51.3</v>
      </c>
      <c r="G5" s="27">
        <v>827028</v>
      </c>
      <c r="H5" s="25">
        <v>520224.8</v>
      </c>
      <c r="I5" s="25">
        <v>806</v>
      </c>
      <c r="J5" s="128">
        <f>ROUND((H5+I5)/(G5/100),1)</f>
        <v>63</v>
      </c>
      <c r="K5" s="28">
        <v>824709.91</v>
      </c>
      <c r="L5" s="25">
        <v>773310.91</v>
      </c>
      <c r="M5" s="25">
        <v>1399</v>
      </c>
      <c r="N5" s="128">
        <f>ROUND((L5+M5)/(K5/100),1)</f>
        <v>93.9</v>
      </c>
      <c r="O5" s="23">
        <f aca="true" t="shared" si="0" ref="O5:O33">ROUND((L5+M5)/(B5/100),1)</f>
        <v>89.7</v>
      </c>
    </row>
    <row r="6" spans="1:15" ht="15.75" customHeight="1">
      <c r="A6" s="29" t="s">
        <v>17</v>
      </c>
      <c r="B6" s="30">
        <v>170000</v>
      </c>
      <c r="C6" s="30">
        <v>170000</v>
      </c>
      <c r="D6" s="32">
        <v>72678</v>
      </c>
      <c r="E6" s="32">
        <v>1038</v>
      </c>
      <c r="F6" s="129">
        <f aca="true" t="shared" si="1" ref="F6:F33">ROUND((D6+E6)/(C6/100),1)</f>
        <v>43.4</v>
      </c>
      <c r="G6" s="34">
        <v>152000</v>
      </c>
      <c r="H6" s="32">
        <v>109568</v>
      </c>
      <c r="I6" s="32">
        <v>1038</v>
      </c>
      <c r="J6" s="129">
        <f aca="true" t="shared" si="2" ref="J6:J33">ROUND((H6+I6)/(G6/100),1)</f>
        <v>72.8</v>
      </c>
      <c r="K6" s="35">
        <v>147496</v>
      </c>
      <c r="L6" s="32">
        <v>145817</v>
      </c>
      <c r="M6" s="32">
        <v>1679</v>
      </c>
      <c r="N6" s="129">
        <f aca="true" t="shared" si="3" ref="N6:N33">ROUND((L6+M6)/(K6/100),1)</f>
        <v>100</v>
      </c>
      <c r="O6" s="30">
        <f t="shared" si="0"/>
        <v>86.8</v>
      </c>
    </row>
    <row r="7" spans="1:15" ht="15.75" customHeight="1">
      <c r="A7" s="29" t="s">
        <v>18</v>
      </c>
      <c r="B7" s="30">
        <v>15000</v>
      </c>
      <c r="C7" s="30">
        <v>15000</v>
      </c>
      <c r="D7" s="32">
        <v>5940</v>
      </c>
      <c r="E7" s="32">
        <v>60</v>
      </c>
      <c r="F7" s="129">
        <f t="shared" si="1"/>
        <v>40</v>
      </c>
      <c r="G7" s="34">
        <v>13000</v>
      </c>
      <c r="H7" s="32">
        <v>6664</v>
      </c>
      <c r="I7" s="32">
        <v>60</v>
      </c>
      <c r="J7" s="129">
        <f t="shared" si="2"/>
        <v>51.7</v>
      </c>
      <c r="K7" s="35">
        <v>12724</v>
      </c>
      <c r="L7" s="32">
        <v>12618</v>
      </c>
      <c r="M7" s="32">
        <v>106</v>
      </c>
      <c r="N7" s="129">
        <f t="shared" si="3"/>
        <v>100</v>
      </c>
      <c r="O7" s="30">
        <f t="shared" si="0"/>
        <v>84.8</v>
      </c>
    </row>
    <row r="8" spans="1:15" ht="15.75" customHeight="1">
      <c r="A8" s="29" t="s">
        <v>19</v>
      </c>
      <c r="B8" s="30">
        <v>48500</v>
      </c>
      <c r="C8" s="30">
        <v>48500</v>
      </c>
      <c r="D8" s="32">
        <v>14558</v>
      </c>
      <c r="E8" s="32">
        <v>148</v>
      </c>
      <c r="F8" s="129">
        <f t="shared" si="1"/>
        <v>30.3</v>
      </c>
      <c r="G8" s="34">
        <v>38000</v>
      </c>
      <c r="H8" s="32">
        <v>18574</v>
      </c>
      <c r="I8" s="32">
        <v>148</v>
      </c>
      <c r="J8" s="129">
        <f t="shared" si="2"/>
        <v>49.3</v>
      </c>
      <c r="K8" s="35">
        <v>28020</v>
      </c>
      <c r="L8" s="32">
        <v>27771</v>
      </c>
      <c r="M8" s="32">
        <v>249</v>
      </c>
      <c r="N8" s="129">
        <f t="shared" si="3"/>
        <v>100</v>
      </c>
      <c r="O8" s="30">
        <f t="shared" si="0"/>
        <v>57.8</v>
      </c>
    </row>
    <row r="9" spans="1:15" ht="15.75" customHeight="1">
      <c r="A9" s="29" t="s">
        <v>20</v>
      </c>
      <c r="B9" s="30">
        <v>330000</v>
      </c>
      <c r="C9" s="30">
        <v>330000</v>
      </c>
      <c r="D9" s="32">
        <v>207273</v>
      </c>
      <c r="E9" s="32">
        <v>2599</v>
      </c>
      <c r="F9" s="129">
        <f t="shared" si="1"/>
        <v>63.6</v>
      </c>
      <c r="G9" s="34">
        <v>350000</v>
      </c>
      <c r="H9" s="32">
        <v>203022</v>
      </c>
      <c r="I9" s="32">
        <v>6850</v>
      </c>
      <c r="J9" s="129">
        <f t="shared" si="2"/>
        <v>60</v>
      </c>
      <c r="K9" s="35">
        <v>366120</v>
      </c>
      <c r="L9" s="32">
        <v>362090</v>
      </c>
      <c r="M9" s="32">
        <v>4030</v>
      </c>
      <c r="N9" s="129">
        <f t="shared" si="3"/>
        <v>100</v>
      </c>
      <c r="O9" s="30">
        <f t="shared" si="0"/>
        <v>110.9</v>
      </c>
    </row>
    <row r="10" spans="1:15" ht="15.75" customHeight="1">
      <c r="A10" s="29" t="s">
        <v>21</v>
      </c>
      <c r="B10" s="30"/>
      <c r="C10" s="31"/>
      <c r="D10" s="32"/>
      <c r="E10" s="32"/>
      <c r="F10" s="129" t="e">
        <f t="shared" si="1"/>
        <v>#DIV/0!</v>
      </c>
      <c r="G10" s="34"/>
      <c r="H10" s="32"/>
      <c r="I10" s="32"/>
      <c r="J10" s="129" t="e">
        <f t="shared" si="2"/>
        <v>#DIV/0!</v>
      </c>
      <c r="K10" s="35"/>
      <c r="L10" s="32"/>
      <c r="M10" s="32"/>
      <c r="N10" s="129" t="e">
        <f t="shared" si="3"/>
        <v>#DIV/0!</v>
      </c>
      <c r="O10" s="30" t="e">
        <f t="shared" si="0"/>
        <v>#DIV/0!</v>
      </c>
    </row>
    <row r="11" spans="1:15" ht="15.75" customHeight="1">
      <c r="A11" s="29" t="s">
        <v>22</v>
      </c>
      <c r="B11" s="30"/>
      <c r="C11" s="31"/>
      <c r="D11" s="32"/>
      <c r="E11" s="32"/>
      <c r="F11" s="129" t="e">
        <f t="shared" si="1"/>
        <v>#DIV/0!</v>
      </c>
      <c r="G11" s="34"/>
      <c r="H11" s="32"/>
      <c r="I11" s="32"/>
      <c r="J11" s="129" t="e">
        <f t="shared" si="2"/>
        <v>#DIV/0!</v>
      </c>
      <c r="K11" s="35"/>
      <c r="L11" s="32"/>
      <c r="M11" s="32"/>
      <c r="N11" s="129" t="e">
        <f t="shared" si="3"/>
        <v>#DIV/0!</v>
      </c>
      <c r="O11" s="30" t="e">
        <f t="shared" si="0"/>
        <v>#DIV/0!</v>
      </c>
    </row>
    <row r="12" spans="1:15" ht="15.75" customHeight="1">
      <c r="A12" s="29" t="s">
        <v>23</v>
      </c>
      <c r="B12" s="30">
        <v>130000</v>
      </c>
      <c r="C12" s="30">
        <v>130000</v>
      </c>
      <c r="D12" s="32">
        <v>61232.04</v>
      </c>
      <c r="E12" s="32">
        <v>929</v>
      </c>
      <c r="F12" s="129">
        <f t="shared" si="1"/>
        <v>47.8</v>
      </c>
      <c r="G12" s="34">
        <v>140500</v>
      </c>
      <c r="H12" s="32">
        <v>156819.66</v>
      </c>
      <c r="I12" s="32">
        <v>929</v>
      </c>
      <c r="J12" s="129">
        <f t="shared" si="2"/>
        <v>112.3</v>
      </c>
      <c r="K12" s="35">
        <v>193873</v>
      </c>
      <c r="L12" s="32">
        <v>161204.28</v>
      </c>
      <c r="M12" s="32">
        <v>1515</v>
      </c>
      <c r="N12" s="129">
        <f t="shared" si="3"/>
        <v>83.9</v>
      </c>
      <c r="O12" s="30">
        <f t="shared" si="0"/>
        <v>125.2</v>
      </c>
    </row>
    <row r="13" spans="1:15" ht="15.75" customHeight="1">
      <c r="A13" s="29" t="s">
        <v>24</v>
      </c>
      <c r="B13" s="30">
        <v>1500</v>
      </c>
      <c r="C13" s="30">
        <v>1500</v>
      </c>
      <c r="D13" s="32">
        <v>350</v>
      </c>
      <c r="E13" s="32"/>
      <c r="F13" s="129">
        <f t="shared" si="1"/>
        <v>23.3</v>
      </c>
      <c r="G13" s="34">
        <v>1500</v>
      </c>
      <c r="H13" s="32">
        <v>350</v>
      </c>
      <c r="I13" s="32"/>
      <c r="J13" s="129">
        <f t="shared" si="2"/>
        <v>23.3</v>
      </c>
      <c r="K13" s="35">
        <v>350</v>
      </c>
      <c r="L13" s="32">
        <v>350</v>
      </c>
      <c r="M13" s="32"/>
      <c r="N13" s="129">
        <f t="shared" si="3"/>
        <v>100</v>
      </c>
      <c r="O13" s="30">
        <f t="shared" si="0"/>
        <v>23.3</v>
      </c>
    </row>
    <row r="14" spans="1:15" ht="15.75" customHeight="1">
      <c r="A14" s="29" t="s">
        <v>25</v>
      </c>
      <c r="B14" s="30">
        <v>1000</v>
      </c>
      <c r="C14" s="30">
        <v>1000</v>
      </c>
      <c r="D14" s="32">
        <v>190</v>
      </c>
      <c r="E14" s="32"/>
      <c r="F14" s="129">
        <f t="shared" si="1"/>
        <v>19</v>
      </c>
      <c r="G14" s="34">
        <v>1500</v>
      </c>
      <c r="H14" s="32">
        <v>190</v>
      </c>
      <c r="I14" s="32"/>
      <c r="J14" s="129">
        <f t="shared" si="2"/>
        <v>12.7</v>
      </c>
      <c r="K14" s="35">
        <v>1905</v>
      </c>
      <c r="L14" s="32">
        <v>1898</v>
      </c>
      <c r="M14" s="32">
        <v>7</v>
      </c>
      <c r="N14" s="129">
        <f t="shared" si="3"/>
        <v>100</v>
      </c>
      <c r="O14" s="30">
        <f t="shared" si="0"/>
        <v>190.5</v>
      </c>
    </row>
    <row r="15" spans="1:15" ht="15.75" customHeight="1">
      <c r="A15" s="29" t="s">
        <v>26</v>
      </c>
      <c r="B15" s="30">
        <v>215000</v>
      </c>
      <c r="C15" s="30">
        <v>215000</v>
      </c>
      <c r="D15" s="32">
        <v>83135</v>
      </c>
      <c r="E15" s="32">
        <v>840</v>
      </c>
      <c r="F15" s="129">
        <f t="shared" si="1"/>
        <v>39.1</v>
      </c>
      <c r="G15" s="34">
        <v>215000</v>
      </c>
      <c r="H15" s="32">
        <v>124089</v>
      </c>
      <c r="I15" s="32">
        <v>840</v>
      </c>
      <c r="J15" s="129">
        <f t="shared" si="2"/>
        <v>58.1</v>
      </c>
      <c r="K15" s="35">
        <v>178818</v>
      </c>
      <c r="L15" s="32">
        <v>177332</v>
      </c>
      <c r="M15" s="32">
        <v>1486</v>
      </c>
      <c r="N15" s="129">
        <f t="shared" si="3"/>
        <v>100</v>
      </c>
      <c r="O15" s="30">
        <f t="shared" si="0"/>
        <v>83.2</v>
      </c>
    </row>
    <row r="16" spans="1:15" ht="15.75" customHeight="1">
      <c r="A16" s="29" t="s">
        <v>27</v>
      </c>
      <c r="B16" s="30">
        <v>4311981</v>
      </c>
      <c r="C16" s="31">
        <v>4311981</v>
      </c>
      <c r="D16" s="32">
        <v>2065455</v>
      </c>
      <c r="E16" s="32">
        <v>15039</v>
      </c>
      <c r="F16" s="129">
        <f t="shared" si="1"/>
        <v>48.2</v>
      </c>
      <c r="G16" s="34">
        <v>4313227</v>
      </c>
      <c r="H16" s="32">
        <v>3101610</v>
      </c>
      <c r="I16" s="32">
        <v>15039</v>
      </c>
      <c r="J16" s="129">
        <f t="shared" si="2"/>
        <v>72.3</v>
      </c>
      <c r="K16" s="35">
        <v>4261625</v>
      </c>
      <c r="L16" s="32">
        <v>4237055</v>
      </c>
      <c r="M16" s="32">
        <v>24570</v>
      </c>
      <c r="N16" s="129">
        <f t="shared" si="3"/>
        <v>100</v>
      </c>
      <c r="O16" s="30">
        <f t="shared" si="0"/>
        <v>98.8</v>
      </c>
    </row>
    <row r="17" spans="1:15" ht="15.75" customHeight="1">
      <c r="A17" s="29" t="s">
        <v>28</v>
      </c>
      <c r="B17" s="30"/>
      <c r="C17" s="31"/>
      <c r="D17" s="32"/>
      <c r="E17" s="32"/>
      <c r="F17" s="129" t="e">
        <f t="shared" si="1"/>
        <v>#DIV/0!</v>
      </c>
      <c r="G17" s="34"/>
      <c r="H17" s="32"/>
      <c r="I17" s="32"/>
      <c r="J17" s="129" t="e">
        <f t="shared" si="2"/>
        <v>#DIV/0!</v>
      </c>
      <c r="K17" s="35"/>
      <c r="L17" s="32"/>
      <c r="M17" s="32"/>
      <c r="N17" s="129" t="e">
        <f t="shared" si="3"/>
        <v>#DIV/0!</v>
      </c>
      <c r="O17" s="30" t="e">
        <f t="shared" si="0"/>
        <v>#DIV/0!</v>
      </c>
    </row>
    <row r="18" spans="1:15" ht="15.75" customHeight="1">
      <c r="A18" s="29" t="s">
        <v>29</v>
      </c>
      <c r="B18" s="30"/>
      <c r="C18" s="31"/>
      <c r="D18" s="32"/>
      <c r="E18" s="32"/>
      <c r="F18" s="129" t="e">
        <f t="shared" si="1"/>
        <v>#DIV/0!</v>
      </c>
      <c r="G18" s="34"/>
      <c r="H18" s="32"/>
      <c r="I18" s="32"/>
      <c r="J18" s="129" t="e">
        <f t="shared" si="2"/>
        <v>#DIV/0!</v>
      </c>
      <c r="K18" s="35"/>
      <c r="L18" s="32"/>
      <c r="M18" s="32"/>
      <c r="N18" s="129" t="e">
        <f t="shared" si="3"/>
        <v>#DIV/0!</v>
      </c>
      <c r="O18" s="30" t="e">
        <f t="shared" si="0"/>
        <v>#DIV/0!</v>
      </c>
    </row>
    <row r="19" spans="1:15" ht="15.75" customHeight="1">
      <c r="A19" s="29" t="s">
        <v>30</v>
      </c>
      <c r="B19" s="30"/>
      <c r="C19" s="31"/>
      <c r="D19" s="32"/>
      <c r="E19" s="32"/>
      <c r="F19" s="129" t="e">
        <f t="shared" si="1"/>
        <v>#DIV/0!</v>
      </c>
      <c r="G19" s="34"/>
      <c r="H19" s="32"/>
      <c r="I19" s="32"/>
      <c r="J19" s="129" t="e">
        <f t="shared" si="2"/>
        <v>#DIV/0!</v>
      </c>
      <c r="K19" s="35"/>
      <c r="L19" s="32"/>
      <c r="M19" s="32"/>
      <c r="N19" s="129" t="e">
        <f t="shared" si="3"/>
        <v>#DIV/0!</v>
      </c>
      <c r="O19" s="30" t="e">
        <f t="shared" si="0"/>
        <v>#DIV/0!</v>
      </c>
    </row>
    <row r="20" spans="1:15" ht="15.75" customHeight="1">
      <c r="A20" s="29" t="s">
        <v>31</v>
      </c>
      <c r="B20" s="30"/>
      <c r="C20" s="31"/>
      <c r="D20" s="32"/>
      <c r="E20" s="32"/>
      <c r="F20" s="129" t="e">
        <f t="shared" si="1"/>
        <v>#DIV/0!</v>
      </c>
      <c r="G20" s="34"/>
      <c r="H20" s="32"/>
      <c r="I20" s="32"/>
      <c r="J20" s="129" t="e">
        <f t="shared" si="2"/>
        <v>#DIV/0!</v>
      </c>
      <c r="K20" s="35"/>
      <c r="L20" s="32"/>
      <c r="M20" s="32"/>
      <c r="N20" s="129" t="e">
        <f t="shared" si="3"/>
        <v>#DIV/0!</v>
      </c>
      <c r="O20" s="30" t="e">
        <f t="shared" si="0"/>
        <v>#DIV/0!</v>
      </c>
    </row>
    <row r="21" spans="1:15" ht="15.75" customHeight="1">
      <c r="A21" s="29" t="s">
        <v>33</v>
      </c>
      <c r="B21" s="30"/>
      <c r="C21" s="31"/>
      <c r="D21" s="32"/>
      <c r="E21" s="32"/>
      <c r="F21" s="129" t="e">
        <f t="shared" si="1"/>
        <v>#DIV/0!</v>
      </c>
      <c r="G21" s="34"/>
      <c r="H21" s="32"/>
      <c r="I21" s="32"/>
      <c r="J21" s="129" t="e">
        <f t="shared" si="2"/>
        <v>#DIV/0!</v>
      </c>
      <c r="K21" s="35"/>
      <c r="L21" s="32"/>
      <c r="M21" s="32"/>
      <c r="N21" s="129" t="e">
        <f t="shared" si="3"/>
        <v>#DIV/0!</v>
      </c>
      <c r="O21" s="30" t="e">
        <f t="shared" si="0"/>
        <v>#DIV/0!</v>
      </c>
    </row>
    <row r="22" spans="1:15" ht="15.75" customHeight="1">
      <c r="A22" s="419" t="s">
        <v>97</v>
      </c>
      <c r="B22" s="306"/>
      <c r="C22" s="306"/>
      <c r="D22" s="304"/>
      <c r="E22" s="304"/>
      <c r="F22" s="305" t="e">
        <f t="shared" si="1"/>
        <v>#DIV/0!</v>
      </c>
      <c r="G22" s="306"/>
      <c r="H22" s="304"/>
      <c r="I22" s="304"/>
      <c r="J22" s="305" t="e">
        <f t="shared" si="2"/>
        <v>#DIV/0!</v>
      </c>
      <c r="K22" s="306"/>
      <c r="L22" s="304"/>
      <c r="M22" s="304"/>
      <c r="N22" s="305" t="e">
        <f t="shared" si="3"/>
        <v>#DIV/0!</v>
      </c>
      <c r="O22" s="30" t="e">
        <f t="shared" si="0"/>
        <v>#DIV/0!</v>
      </c>
    </row>
    <row r="23" spans="1:15" ht="15.75" customHeight="1">
      <c r="A23" s="29" t="s">
        <v>34</v>
      </c>
      <c r="B23" s="30">
        <v>20000</v>
      </c>
      <c r="C23" s="30">
        <v>20000</v>
      </c>
      <c r="D23" s="32">
        <v>10733</v>
      </c>
      <c r="E23" s="32">
        <v>109</v>
      </c>
      <c r="F23" s="129">
        <f t="shared" si="1"/>
        <v>54.2</v>
      </c>
      <c r="G23" s="34">
        <v>20000</v>
      </c>
      <c r="H23" s="32">
        <v>13657</v>
      </c>
      <c r="I23" s="32">
        <v>109</v>
      </c>
      <c r="J23" s="129">
        <f t="shared" si="2"/>
        <v>68.8</v>
      </c>
      <c r="K23" s="35">
        <v>20261.5</v>
      </c>
      <c r="L23" s="32">
        <v>20079.5</v>
      </c>
      <c r="M23" s="32">
        <v>182</v>
      </c>
      <c r="N23" s="129">
        <f t="shared" si="3"/>
        <v>100</v>
      </c>
      <c r="O23" s="30">
        <f t="shared" si="0"/>
        <v>101.3</v>
      </c>
    </row>
    <row r="24" spans="1:15" ht="15.75" customHeight="1">
      <c r="A24" s="29" t="s">
        <v>35</v>
      </c>
      <c r="B24" s="30">
        <v>30972</v>
      </c>
      <c r="C24" s="30">
        <v>30972</v>
      </c>
      <c r="D24" s="32">
        <v>15331</v>
      </c>
      <c r="E24" s="32">
        <v>155</v>
      </c>
      <c r="F24" s="129">
        <f t="shared" si="1"/>
        <v>50</v>
      </c>
      <c r="G24" s="34">
        <v>30972</v>
      </c>
      <c r="H24" s="32">
        <v>15331</v>
      </c>
      <c r="I24" s="32">
        <v>155</v>
      </c>
      <c r="J24" s="129">
        <f t="shared" si="2"/>
        <v>50</v>
      </c>
      <c r="K24" s="35">
        <v>30972</v>
      </c>
      <c r="L24" s="32">
        <v>30705</v>
      </c>
      <c r="M24" s="32">
        <v>267</v>
      </c>
      <c r="N24" s="129">
        <f t="shared" si="3"/>
        <v>100</v>
      </c>
      <c r="O24" s="30">
        <f t="shared" si="0"/>
        <v>100</v>
      </c>
    </row>
    <row r="25" spans="1:15" ht="15.75" customHeight="1">
      <c r="A25" s="29" t="s">
        <v>36</v>
      </c>
      <c r="B25" s="30"/>
      <c r="C25" s="31"/>
      <c r="D25" s="32"/>
      <c r="E25" s="32"/>
      <c r="F25" s="129" t="e">
        <f t="shared" si="1"/>
        <v>#DIV/0!</v>
      </c>
      <c r="G25" s="34"/>
      <c r="H25" s="32"/>
      <c r="I25" s="32"/>
      <c r="J25" s="129" t="e">
        <f t="shared" si="2"/>
        <v>#DIV/0!</v>
      </c>
      <c r="K25" s="35"/>
      <c r="L25" s="32"/>
      <c r="M25" s="32"/>
      <c r="N25" s="129" t="e">
        <f t="shared" si="3"/>
        <v>#DIV/0!</v>
      </c>
      <c r="O25" s="30" t="e">
        <f t="shared" si="0"/>
        <v>#DIV/0!</v>
      </c>
    </row>
    <row r="26" spans="1:15" ht="15.75" customHeight="1">
      <c r="A26" s="29" t="s">
        <v>37</v>
      </c>
      <c r="B26" s="30"/>
      <c r="C26" s="31"/>
      <c r="D26" s="32"/>
      <c r="E26" s="32"/>
      <c r="F26" s="129" t="e">
        <f t="shared" si="1"/>
        <v>#DIV/0!</v>
      </c>
      <c r="G26" s="34"/>
      <c r="H26" s="32"/>
      <c r="I26" s="32"/>
      <c r="J26" s="129" t="e">
        <f t="shared" si="2"/>
        <v>#DIV/0!</v>
      </c>
      <c r="K26" s="35"/>
      <c r="L26" s="32"/>
      <c r="M26" s="32"/>
      <c r="N26" s="129" t="e">
        <f t="shared" si="3"/>
        <v>#DIV/0!</v>
      </c>
      <c r="O26" s="30" t="e">
        <f t="shared" si="0"/>
        <v>#DIV/0!</v>
      </c>
    </row>
    <row r="27" spans="1:15" ht="15.75" customHeight="1">
      <c r="A27" s="29" t="s">
        <v>38</v>
      </c>
      <c r="B27" s="30"/>
      <c r="C27" s="31"/>
      <c r="D27" s="32"/>
      <c r="E27" s="32"/>
      <c r="F27" s="129" t="e">
        <f t="shared" si="1"/>
        <v>#DIV/0!</v>
      </c>
      <c r="G27" s="34"/>
      <c r="H27" s="32"/>
      <c r="I27" s="32"/>
      <c r="J27" s="129" t="e">
        <f t="shared" si="2"/>
        <v>#DIV/0!</v>
      </c>
      <c r="K27" s="35"/>
      <c r="L27" s="32"/>
      <c r="M27" s="32"/>
      <c r="N27" s="129" t="e">
        <f t="shared" si="3"/>
        <v>#DIV/0!</v>
      </c>
      <c r="O27" s="30" t="e">
        <f t="shared" si="0"/>
        <v>#DIV/0!</v>
      </c>
    </row>
    <row r="28" spans="1:15" ht="15.75" customHeight="1">
      <c r="A28" s="29" t="s">
        <v>39</v>
      </c>
      <c r="B28" s="30"/>
      <c r="C28" s="31"/>
      <c r="D28" s="32"/>
      <c r="E28" s="32"/>
      <c r="F28" s="129" t="e">
        <f t="shared" si="1"/>
        <v>#DIV/0!</v>
      </c>
      <c r="G28" s="34"/>
      <c r="H28" s="32"/>
      <c r="I28" s="32"/>
      <c r="J28" s="129" t="e">
        <f t="shared" si="2"/>
        <v>#DIV/0!</v>
      </c>
      <c r="K28" s="35"/>
      <c r="L28" s="32"/>
      <c r="M28" s="32"/>
      <c r="N28" s="129" t="e">
        <f t="shared" si="3"/>
        <v>#DIV/0!</v>
      </c>
      <c r="O28" s="30" t="e">
        <f t="shared" si="0"/>
        <v>#DIV/0!</v>
      </c>
    </row>
    <row r="29" spans="1:15" ht="15.75" customHeight="1">
      <c r="A29" s="29" t="s">
        <v>40</v>
      </c>
      <c r="B29" s="30"/>
      <c r="C29" s="31"/>
      <c r="D29" s="32"/>
      <c r="E29" s="32"/>
      <c r="F29" s="129" t="e">
        <f t="shared" si="1"/>
        <v>#DIV/0!</v>
      </c>
      <c r="G29" s="34"/>
      <c r="H29" s="32"/>
      <c r="I29" s="32"/>
      <c r="J29" s="129" t="e">
        <f t="shared" si="2"/>
        <v>#DIV/0!</v>
      </c>
      <c r="K29" s="35"/>
      <c r="L29" s="32"/>
      <c r="M29" s="32"/>
      <c r="N29" s="129" t="e">
        <f t="shared" si="3"/>
        <v>#DIV/0!</v>
      </c>
      <c r="O29" s="30" t="e">
        <f t="shared" si="0"/>
        <v>#DIV/0!</v>
      </c>
    </row>
    <row r="30" spans="1:15" ht="15.75" customHeight="1">
      <c r="A30" s="29" t="s">
        <v>41</v>
      </c>
      <c r="B30" s="36"/>
      <c r="C30" s="37"/>
      <c r="D30" s="38"/>
      <c r="E30" s="38"/>
      <c r="F30" s="130" t="e">
        <f>ROUND((D30+E30)/(C30/100),1)</f>
        <v>#DIV/0!</v>
      </c>
      <c r="G30" s="40"/>
      <c r="H30" s="38"/>
      <c r="I30" s="38"/>
      <c r="J30" s="130" t="e">
        <f>ROUND((H30+I30)/(G30/100),1)</f>
        <v>#DIV/0!</v>
      </c>
      <c r="K30" s="41"/>
      <c r="L30" s="38"/>
      <c r="M30" s="38"/>
      <c r="N30" s="130" t="e">
        <f>ROUND((L30+M30)/(K30/100),1)</f>
        <v>#DIV/0!</v>
      </c>
      <c r="O30" s="30" t="e">
        <f t="shared" si="0"/>
        <v>#DIV/0!</v>
      </c>
    </row>
    <row r="31" spans="1:15" ht="15.75" customHeight="1">
      <c r="A31" s="301" t="s">
        <v>32</v>
      </c>
      <c r="B31" s="306"/>
      <c r="C31" s="306"/>
      <c r="D31" s="304"/>
      <c r="E31" s="304"/>
      <c r="F31" s="305" t="e">
        <f>ROUND((D31+E31)/(C31/100),1)</f>
        <v>#DIV/0!</v>
      </c>
      <c r="G31" s="306"/>
      <c r="H31" s="304"/>
      <c r="I31" s="304"/>
      <c r="J31" s="305" t="e">
        <f>ROUND((H31+I31)/(G31/100),1)</f>
        <v>#DIV/0!</v>
      </c>
      <c r="K31" s="306"/>
      <c r="L31" s="304"/>
      <c r="M31" s="304"/>
      <c r="N31" s="305" t="e">
        <f>ROUND((L31+M31)/(K31/100),1)</f>
        <v>#DIV/0!</v>
      </c>
      <c r="O31" s="30" t="e">
        <f>ROUND((L31+M31)/(B31/100),1)</f>
        <v>#DIV/0!</v>
      </c>
    </row>
    <row r="32" spans="1:15" ht="15.75" customHeight="1" thickBot="1">
      <c r="A32" s="42" t="s">
        <v>42</v>
      </c>
      <c r="B32" s="43"/>
      <c r="C32" s="44"/>
      <c r="D32" s="45"/>
      <c r="E32" s="45"/>
      <c r="F32" s="130" t="e">
        <f>ROUND((D32+E32)/(C32/100),1)</f>
        <v>#DIV/0!</v>
      </c>
      <c r="G32" s="45"/>
      <c r="H32" s="45"/>
      <c r="I32" s="45"/>
      <c r="J32" s="130" t="e">
        <f>ROUND((H32+I32)/(G32/100),1)</f>
        <v>#DIV/0!</v>
      </c>
      <c r="K32" s="45"/>
      <c r="L32" s="45"/>
      <c r="M32" s="45"/>
      <c r="N32" s="130" t="e">
        <f>ROUND((L32+M32)/(K32/100),1)</f>
        <v>#DIV/0!</v>
      </c>
      <c r="O32" s="36" t="e">
        <f t="shared" si="0"/>
        <v>#DIV/0!</v>
      </c>
    </row>
    <row r="33" spans="1:15" ht="15.75" customHeight="1" thickBot="1">
      <c r="A33" s="47" t="s">
        <v>43</v>
      </c>
      <c r="B33" s="48">
        <f>SUM(B5:B30)</f>
        <v>6137893</v>
      </c>
      <c r="C33" s="49">
        <f>SUM(C5:C30)</f>
        <v>6137893</v>
      </c>
      <c r="D33" s="50">
        <f>SUM(D5:D30)</f>
        <v>2979146.26</v>
      </c>
      <c r="E33" s="131">
        <f>SUM(E5:E30)</f>
        <v>21723</v>
      </c>
      <c r="F33" s="108">
        <f t="shared" si="1"/>
        <v>48.9</v>
      </c>
      <c r="G33" s="48">
        <f>SUM(G5:G30)</f>
        <v>6102727</v>
      </c>
      <c r="H33" s="50">
        <f>SUM(H5:H30)</f>
        <v>4270099.46</v>
      </c>
      <c r="I33" s="50">
        <f>SUM(I5:I30)</f>
        <v>25974</v>
      </c>
      <c r="J33" s="108">
        <f t="shared" si="2"/>
        <v>70.4</v>
      </c>
      <c r="K33" s="48">
        <f>SUM(K5:K30)</f>
        <v>6066874.41</v>
      </c>
      <c r="L33" s="50">
        <f>SUM(L5:L30)</f>
        <v>5950230.69</v>
      </c>
      <c r="M33" s="131">
        <f>SUM(M5:M30)</f>
        <v>35490</v>
      </c>
      <c r="N33" s="108">
        <f t="shared" si="3"/>
        <v>98.7</v>
      </c>
      <c r="O33" s="108">
        <f t="shared" si="0"/>
        <v>97.5</v>
      </c>
    </row>
    <row r="36" spans="1:2" ht="15.75" thickBot="1">
      <c r="A36" s="54" t="s">
        <v>44</v>
      </c>
      <c r="B36" s="54"/>
    </row>
    <row r="37" spans="1:4" ht="15.75" thickBot="1">
      <c r="A37" s="56"/>
      <c r="B37" s="239" t="s">
        <v>10</v>
      </c>
      <c r="C37" s="240" t="s">
        <v>14</v>
      </c>
      <c r="D37" s="241" t="s">
        <v>15</v>
      </c>
    </row>
    <row r="38" spans="1:4" ht="15.75" customHeight="1">
      <c r="A38" s="60" t="s">
        <v>45</v>
      </c>
      <c r="B38" s="61">
        <v>334912</v>
      </c>
      <c r="C38" s="25">
        <v>334912</v>
      </c>
      <c r="D38" s="62">
        <v>319426</v>
      </c>
    </row>
    <row r="39" spans="1:4" ht="15.75" customHeight="1">
      <c r="A39" s="60" t="s">
        <v>46</v>
      </c>
      <c r="B39" s="63">
        <v>5000</v>
      </c>
      <c r="C39" s="32">
        <v>5000</v>
      </c>
      <c r="D39" s="64">
        <v>5000</v>
      </c>
    </row>
    <row r="40" spans="1:4" ht="15.75" customHeight="1">
      <c r="A40" s="60" t="s">
        <v>47</v>
      </c>
      <c r="B40" s="63">
        <v>16120.18</v>
      </c>
      <c r="C40" s="32">
        <v>25607.18</v>
      </c>
      <c r="D40" s="64">
        <v>26395.18</v>
      </c>
    </row>
    <row r="41" spans="1:4" ht="15.75" customHeight="1">
      <c r="A41" s="60" t="s">
        <v>48</v>
      </c>
      <c r="B41" s="63">
        <v>52915</v>
      </c>
      <c r="C41" s="32">
        <v>52915</v>
      </c>
      <c r="D41" s="64">
        <v>52915</v>
      </c>
    </row>
    <row r="42" spans="1:4" ht="15.75" customHeight="1">
      <c r="A42" s="60" t="s">
        <v>49</v>
      </c>
      <c r="B42" s="63"/>
      <c r="C42" s="32"/>
      <c r="D42" s="64"/>
    </row>
    <row r="43" spans="1:4" ht="15.75" customHeight="1" thickBot="1">
      <c r="A43" s="65" t="s">
        <v>50</v>
      </c>
      <c r="B43" s="66">
        <v>15569</v>
      </c>
      <c r="C43" s="67">
        <v>15569</v>
      </c>
      <c r="D43" s="68">
        <v>31055</v>
      </c>
    </row>
    <row r="47" spans="1:14" ht="16.5" thickBot="1">
      <c r="A47" s="3" t="s">
        <v>51</v>
      </c>
      <c r="B47" s="3" t="s">
        <v>1</v>
      </c>
      <c r="C47" s="3"/>
      <c r="F47" s="3"/>
      <c r="G47" s="3"/>
      <c r="J47" s="3"/>
      <c r="K47" s="3"/>
      <c r="N47" s="3"/>
    </row>
    <row r="48" spans="1:15" ht="15">
      <c r="A48" s="5" t="s">
        <v>2</v>
      </c>
      <c r="B48" s="69" t="s">
        <v>3</v>
      </c>
      <c r="C48" s="70" t="s">
        <v>4</v>
      </c>
      <c r="D48" s="71" t="s">
        <v>5</v>
      </c>
      <c r="E48" s="72"/>
      <c r="F48" s="73" t="s">
        <v>6</v>
      </c>
      <c r="G48" s="74" t="s">
        <v>4</v>
      </c>
      <c r="H48" s="75" t="s">
        <v>7</v>
      </c>
      <c r="I48" s="76"/>
      <c r="J48" s="73" t="s">
        <v>6</v>
      </c>
      <c r="K48" s="77" t="s">
        <v>4</v>
      </c>
      <c r="L48" s="75" t="s">
        <v>8</v>
      </c>
      <c r="M48" s="76"/>
      <c r="N48" s="73" t="s">
        <v>6</v>
      </c>
      <c r="O48" s="412" t="s">
        <v>95</v>
      </c>
    </row>
    <row r="49" spans="1:15" ht="15.75" thickBot="1">
      <c r="A49" s="14"/>
      <c r="B49" s="78" t="s">
        <v>9</v>
      </c>
      <c r="C49" s="79" t="s">
        <v>10</v>
      </c>
      <c r="D49" s="80" t="s">
        <v>11</v>
      </c>
      <c r="E49" s="19" t="s">
        <v>12</v>
      </c>
      <c r="F49" s="81" t="s">
        <v>13</v>
      </c>
      <c r="G49" s="82" t="s">
        <v>14</v>
      </c>
      <c r="H49" s="18" t="s">
        <v>11</v>
      </c>
      <c r="I49" s="83" t="s">
        <v>12</v>
      </c>
      <c r="J49" s="81" t="s">
        <v>13</v>
      </c>
      <c r="K49" s="84" t="s">
        <v>15</v>
      </c>
      <c r="L49" s="18" t="s">
        <v>11</v>
      </c>
      <c r="M49" s="83" t="s">
        <v>12</v>
      </c>
      <c r="N49" s="81" t="s">
        <v>13</v>
      </c>
      <c r="O49" s="413" t="s">
        <v>96</v>
      </c>
    </row>
    <row r="50" spans="1:15" ht="15">
      <c r="A50" s="85" t="s">
        <v>52</v>
      </c>
      <c r="B50" s="23"/>
      <c r="C50" s="24"/>
      <c r="D50" s="86"/>
      <c r="E50" s="142"/>
      <c r="F50" s="23" t="e">
        <f>ROUND((D50+E50)/(C50/100),1)</f>
        <v>#DIV/0!</v>
      </c>
      <c r="G50" s="24"/>
      <c r="H50" s="86"/>
      <c r="I50" s="142"/>
      <c r="J50" s="23" t="e">
        <f>ROUND((H50+I50)/(G50/100),1)</f>
        <v>#DIV/0!</v>
      </c>
      <c r="K50" s="143"/>
      <c r="L50" s="86"/>
      <c r="M50" s="142"/>
      <c r="N50" s="23" t="e">
        <f>ROUND((L50+M50)/(K50/100),1)</f>
        <v>#DIV/0!</v>
      </c>
      <c r="O50" s="23" t="e">
        <f aca="true" t="shared" si="4" ref="O50:O81">ROUND((L50+M50)/(B50/100),1)</f>
        <v>#DIV/0!</v>
      </c>
    </row>
    <row r="51" spans="1:15" ht="15">
      <c r="A51" s="90" t="s">
        <v>53</v>
      </c>
      <c r="B51" s="30">
        <v>760967</v>
      </c>
      <c r="C51" s="31">
        <v>760967</v>
      </c>
      <c r="D51" s="91">
        <v>437145</v>
      </c>
      <c r="E51" s="144">
        <v>21723</v>
      </c>
      <c r="F51" s="30">
        <f aca="true" t="shared" si="5" ref="F51:F81">ROUND((D51+E51)/(C51/100),1)</f>
        <v>60.3</v>
      </c>
      <c r="G51" s="31">
        <v>720967</v>
      </c>
      <c r="H51" s="91">
        <v>501554</v>
      </c>
      <c r="I51" s="144">
        <v>25974</v>
      </c>
      <c r="J51" s="30">
        <f aca="true" t="shared" si="6" ref="J51:J81">ROUND((H51+I51)/(G51/100),1)</f>
        <v>73.2</v>
      </c>
      <c r="K51" s="145">
        <v>742806</v>
      </c>
      <c r="L51" s="91">
        <v>707316</v>
      </c>
      <c r="M51" s="144">
        <v>35490</v>
      </c>
      <c r="N51" s="30">
        <f aca="true" t="shared" si="7" ref="N51:N81">ROUND((L51+M51)/(K51/100),1)</f>
        <v>100</v>
      </c>
      <c r="O51" s="23">
        <f t="shared" si="4"/>
        <v>97.6</v>
      </c>
    </row>
    <row r="52" spans="1:15" ht="15">
      <c r="A52" s="90" t="s">
        <v>54</v>
      </c>
      <c r="B52" s="30"/>
      <c r="C52" s="31"/>
      <c r="D52" s="91"/>
      <c r="E52" s="144"/>
      <c r="F52" s="30" t="e">
        <f t="shared" si="5"/>
        <v>#DIV/0!</v>
      </c>
      <c r="G52" s="31"/>
      <c r="H52" s="91"/>
      <c r="I52" s="144"/>
      <c r="J52" s="30" t="e">
        <f t="shared" si="6"/>
        <v>#DIV/0!</v>
      </c>
      <c r="K52" s="145"/>
      <c r="L52" s="91"/>
      <c r="M52" s="144"/>
      <c r="N52" s="30" t="e">
        <f t="shared" si="7"/>
        <v>#DIV/0!</v>
      </c>
      <c r="O52" s="23" t="e">
        <f t="shared" si="4"/>
        <v>#DIV/0!</v>
      </c>
    </row>
    <row r="53" spans="1:15" ht="15">
      <c r="A53" s="90" t="s">
        <v>55</v>
      </c>
      <c r="B53" s="30"/>
      <c r="C53" s="31"/>
      <c r="D53" s="91"/>
      <c r="E53" s="144"/>
      <c r="F53" s="30" t="e">
        <f t="shared" si="5"/>
        <v>#DIV/0!</v>
      </c>
      <c r="G53" s="31"/>
      <c r="H53" s="91"/>
      <c r="I53" s="144"/>
      <c r="J53" s="30" t="e">
        <f t="shared" si="6"/>
        <v>#DIV/0!</v>
      </c>
      <c r="K53" s="145"/>
      <c r="L53" s="91"/>
      <c r="M53" s="144"/>
      <c r="N53" s="30" t="e">
        <f t="shared" si="7"/>
        <v>#DIV/0!</v>
      </c>
      <c r="O53" s="23" t="e">
        <f t="shared" si="4"/>
        <v>#DIV/0!</v>
      </c>
    </row>
    <row r="54" spans="1:15" ht="15">
      <c r="A54" s="90" t="s">
        <v>56</v>
      </c>
      <c r="B54" s="30"/>
      <c r="C54" s="31"/>
      <c r="D54" s="91"/>
      <c r="E54" s="144"/>
      <c r="F54" s="30" t="e">
        <f t="shared" si="5"/>
        <v>#DIV/0!</v>
      </c>
      <c r="G54" s="31"/>
      <c r="H54" s="91"/>
      <c r="I54" s="144"/>
      <c r="J54" s="30" t="e">
        <f t="shared" si="6"/>
        <v>#DIV/0!</v>
      </c>
      <c r="K54" s="145"/>
      <c r="L54" s="91"/>
      <c r="M54" s="144"/>
      <c r="N54" s="30" t="e">
        <f t="shared" si="7"/>
        <v>#DIV/0!</v>
      </c>
      <c r="O54" s="23" t="e">
        <f t="shared" si="4"/>
        <v>#DIV/0!</v>
      </c>
    </row>
    <row r="55" spans="1:15" ht="15">
      <c r="A55" s="90" t="s">
        <v>57</v>
      </c>
      <c r="B55" s="30"/>
      <c r="C55" s="31"/>
      <c r="D55" s="91"/>
      <c r="E55" s="144"/>
      <c r="F55" s="30" t="e">
        <f t="shared" si="5"/>
        <v>#DIV/0!</v>
      </c>
      <c r="G55" s="31"/>
      <c r="H55" s="91"/>
      <c r="I55" s="144"/>
      <c r="J55" s="30" t="e">
        <f t="shared" si="6"/>
        <v>#DIV/0!</v>
      </c>
      <c r="K55" s="145"/>
      <c r="L55" s="91"/>
      <c r="M55" s="144"/>
      <c r="N55" s="30" t="e">
        <f t="shared" si="7"/>
        <v>#DIV/0!</v>
      </c>
      <c r="O55" s="23" t="e">
        <f t="shared" si="4"/>
        <v>#DIV/0!</v>
      </c>
    </row>
    <row r="56" spans="1:15" ht="15">
      <c r="A56" s="90" t="s">
        <v>58</v>
      </c>
      <c r="B56" s="30"/>
      <c r="C56" s="31"/>
      <c r="D56" s="91"/>
      <c r="E56" s="144"/>
      <c r="F56" s="30" t="e">
        <f t="shared" si="5"/>
        <v>#DIV/0!</v>
      </c>
      <c r="G56" s="31"/>
      <c r="H56" s="91"/>
      <c r="I56" s="144"/>
      <c r="J56" s="30" t="e">
        <f t="shared" si="6"/>
        <v>#DIV/0!</v>
      </c>
      <c r="K56" s="145"/>
      <c r="L56" s="91"/>
      <c r="M56" s="144"/>
      <c r="N56" s="30" t="e">
        <f t="shared" si="7"/>
        <v>#DIV/0!</v>
      </c>
      <c r="O56" s="23" t="e">
        <f t="shared" si="4"/>
        <v>#DIV/0!</v>
      </c>
    </row>
    <row r="57" spans="1:15" ht="15">
      <c r="A57" s="90" t="s">
        <v>59</v>
      </c>
      <c r="B57" s="30"/>
      <c r="C57" s="31"/>
      <c r="D57" s="91"/>
      <c r="E57" s="144"/>
      <c r="F57" s="30" t="e">
        <f t="shared" si="5"/>
        <v>#DIV/0!</v>
      </c>
      <c r="G57" s="31"/>
      <c r="H57" s="91"/>
      <c r="I57" s="144"/>
      <c r="J57" s="30" t="e">
        <f t="shared" si="6"/>
        <v>#DIV/0!</v>
      </c>
      <c r="K57" s="145"/>
      <c r="L57" s="91"/>
      <c r="M57" s="144"/>
      <c r="N57" s="30" t="e">
        <f t="shared" si="7"/>
        <v>#DIV/0!</v>
      </c>
      <c r="O57" s="23" t="e">
        <f t="shared" si="4"/>
        <v>#DIV/0!</v>
      </c>
    </row>
    <row r="58" spans="1:15" ht="15">
      <c r="A58" s="90" t="s">
        <v>60</v>
      </c>
      <c r="B58" s="30"/>
      <c r="C58" s="31"/>
      <c r="D58" s="91"/>
      <c r="E58" s="144"/>
      <c r="F58" s="30" t="e">
        <f t="shared" si="5"/>
        <v>#DIV/0!</v>
      </c>
      <c r="G58" s="31"/>
      <c r="H58" s="91"/>
      <c r="I58" s="144"/>
      <c r="J58" s="30" t="e">
        <f t="shared" si="6"/>
        <v>#DIV/0!</v>
      </c>
      <c r="K58" s="145"/>
      <c r="L58" s="91"/>
      <c r="M58" s="144"/>
      <c r="N58" s="30" t="e">
        <f t="shared" si="7"/>
        <v>#DIV/0!</v>
      </c>
      <c r="O58" s="23" t="e">
        <f t="shared" si="4"/>
        <v>#DIV/0!</v>
      </c>
    </row>
    <row r="59" spans="1:15" ht="15">
      <c r="A59" s="90" t="s">
        <v>61</v>
      </c>
      <c r="B59" s="30"/>
      <c r="C59" s="31"/>
      <c r="D59" s="91"/>
      <c r="E59" s="144"/>
      <c r="F59" s="30" t="e">
        <f t="shared" si="5"/>
        <v>#DIV/0!</v>
      </c>
      <c r="G59" s="31"/>
      <c r="H59" s="91"/>
      <c r="I59" s="144"/>
      <c r="J59" s="30" t="e">
        <f t="shared" si="6"/>
        <v>#DIV/0!</v>
      </c>
      <c r="K59" s="145"/>
      <c r="L59" s="91"/>
      <c r="M59" s="144"/>
      <c r="N59" s="30" t="e">
        <f t="shared" si="7"/>
        <v>#DIV/0!</v>
      </c>
      <c r="O59" s="23" t="e">
        <f t="shared" si="4"/>
        <v>#DIV/0!</v>
      </c>
    </row>
    <row r="60" spans="1:15" ht="15">
      <c r="A60" s="90" t="s">
        <v>62</v>
      </c>
      <c r="B60" s="30"/>
      <c r="C60" s="31"/>
      <c r="D60" s="91"/>
      <c r="E60" s="144"/>
      <c r="F60" s="30" t="e">
        <f t="shared" si="5"/>
        <v>#DIV/0!</v>
      </c>
      <c r="G60" s="31"/>
      <c r="H60" s="91"/>
      <c r="I60" s="144"/>
      <c r="J60" s="30" t="e">
        <f t="shared" si="6"/>
        <v>#DIV/0!</v>
      </c>
      <c r="K60" s="145"/>
      <c r="L60" s="91"/>
      <c r="M60" s="144"/>
      <c r="N60" s="30" t="e">
        <f t="shared" si="7"/>
        <v>#DIV/0!</v>
      </c>
      <c r="O60" s="23" t="e">
        <f t="shared" si="4"/>
        <v>#DIV/0!</v>
      </c>
    </row>
    <row r="61" spans="1:15" ht="15">
      <c r="A61" s="90" t="s">
        <v>63</v>
      </c>
      <c r="B61" s="30"/>
      <c r="C61" s="31"/>
      <c r="D61" s="91"/>
      <c r="E61" s="144"/>
      <c r="F61" s="30" t="e">
        <f t="shared" si="5"/>
        <v>#DIV/0!</v>
      </c>
      <c r="G61" s="31"/>
      <c r="H61" s="91"/>
      <c r="I61" s="144"/>
      <c r="J61" s="30" t="e">
        <f t="shared" si="6"/>
        <v>#DIV/0!</v>
      </c>
      <c r="K61" s="145"/>
      <c r="L61" s="91"/>
      <c r="M61" s="144"/>
      <c r="N61" s="30" t="e">
        <f t="shared" si="7"/>
        <v>#DIV/0!</v>
      </c>
      <c r="O61" s="23" t="e">
        <f t="shared" si="4"/>
        <v>#DIV/0!</v>
      </c>
    </row>
    <row r="62" spans="1:15" ht="15">
      <c r="A62" s="90" t="s">
        <v>64</v>
      </c>
      <c r="B62" s="30"/>
      <c r="C62" s="31"/>
      <c r="D62" s="91"/>
      <c r="E62" s="144"/>
      <c r="F62" s="30" t="e">
        <f t="shared" si="5"/>
        <v>#DIV/0!</v>
      </c>
      <c r="G62" s="31"/>
      <c r="H62" s="91"/>
      <c r="I62" s="144"/>
      <c r="J62" s="30" t="e">
        <f t="shared" si="6"/>
        <v>#DIV/0!</v>
      </c>
      <c r="K62" s="145"/>
      <c r="L62" s="91"/>
      <c r="M62" s="144"/>
      <c r="N62" s="30" t="e">
        <f t="shared" si="7"/>
        <v>#DIV/0!</v>
      </c>
      <c r="O62" s="23" t="e">
        <f t="shared" si="4"/>
        <v>#DIV/0!</v>
      </c>
    </row>
    <row r="63" spans="1:15" ht="15">
      <c r="A63" s="90" t="s">
        <v>65</v>
      </c>
      <c r="B63" s="30"/>
      <c r="C63" s="31"/>
      <c r="D63" s="91"/>
      <c r="E63" s="144"/>
      <c r="F63" s="30" t="e">
        <f t="shared" si="5"/>
        <v>#DIV/0!</v>
      </c>
      <c r="G63" s="31"/>
      <c r="H63" s="91"/>
      <c r="I63" s="144"/>
      <c r="J63" s="30" t="e">
        <f t="shared" si="6"/>
        <v>#DIV/0!</v>
      </c>
      <c r="K63" s="145"/>
      <c r="L63" s="91"/>
      <c r="M63" s="144"/>
      <c r="N63" s="30" t="e">
        <f t="shared" si="7"/>
        <v>#DIV/0!</v>
      </c>
      <c r="O63" s="23" t="e">
        <f t="shared" si="4"/>
        <v>#DIV/0!</v>
      </c>
    </row>
    <row r="64" spans="1:15" ht="15">
      <c r="A64" s="90" t="s">
        <v>66</v>
      </c>
      <c r="B64" s="30"/>
      <c r="C64" s="31"/>
      <c r="D64" s="91"/>
      <c r="E64" s="144"/>
      <c r="F64" s="30" t="e">
        <f t="shared" si="5"/>
        <v>#DIV/0!</v>
      </c>
      <c r="G64" s="31"/>
      <c r="H64" s="91"/>
      <c r="I64" s="144"/>
      <c r="J64" s="30" t="e">
        <f t="shared" si="6"/>
        <v>#DIV/0!</v>
      </c>
      <c r="K64" s="145"/>
      <c r="L64" s="91"/>
      <c r="M64" s="144"/>
      <c r="N64" s="30" t="e">
        <f t="shared" si="7"/>
        <v>#DIV/0!</v>
      </c>
      <c r="O64" s="23" t="e">
        <f t="shared" si="4"/>
        <v>#DIV/0!</v>
      </c>
    </row>
    <row r="65" spans="1:15" ht="15">
      <c r="A65" s="90" t="s">
        <v>67</v>
      </c>
      <c r="B65" s="30"/>
      <c r="C65" s="31"/>
      <c r="D65" s="91"/>
      <c r="E65" s="144"/>
      <c r="F65" s="30" t="e">
        <f t="shared" si="5"/>
        <v>#DIV/0!</v>
      </c>
      <c r="G65" s="31"/>
      <c r="H65" s="91"/>
      <c r="I65" s="144"/>
      <c r="J65" s="30" t="e">
        <f t="shared" si="6"/>
        <v>#DIV/0!</v>
      </c>
      <c r="K65" s="145"/>
      <c r="L65" s="91"/>
      <c r="M65" s="144"/>
      <c r="N65" s="30" t="e">
        <f t="shared" si="7"/>
        <v>#DIV/0!</v>
      </c>
      <c r="O65" s="23" t="e">
        <f t="shared" si="4"/>
        <v>#DIV/0!</v>
      </c>
    </row>
    <row r="66" spans="1:15" ht="15">
      <c r="A66" s="90" t="s">
        <v>68</v>
      </c>
      <c r="B66" s="30">
        <v>72</v>
      </c>
      <c r="C66" s="31">
        <v>72</v>
      </c>
      <c r="D66" s="91">
        <v>72</v>
      </c>
      <c r="E66" s="144"/>
      <c r="F66" s="30">
        <f t="shared" si="5"/>
        <v>100</v>
      </c>
      <c r="G66" s="31">
        <v>72</v>
      </c>
      <c r="H66" s="91">
        <v>72</v>
      </c>
      <c r="I66" s="144"/>
      <c r="J66" s="30">
        <f t="shared" si="6"/>
        <v>100</v>
      </c>
      <c r="K66" s="145">
        <v>72</v>
      </c>
      <c r="L66" s="91">
        <v>72</v>
      </c>
      <c r="M66" s="144"/>
      <c r="N66" s="30">
        <f t="shared" si="7"/>
        <v>100</v>
      </c>
      <c r="O66" s="23">
        <f t="shared" si="4"/>
        <v>100</v>
      </c>
    </row>
    <row r="67" spans="1:15" ht="15">
      <c r="A67" s="90" t="s">
        <v>69</v>
      </c>
      <c r="B67" s="30">
        <v>2000</v>
      </c>
      <c r="C67" s="31">
        <v>2000</v>
      </c>
      <c r="D67" s="91">
        <v>1161.42</v>
      </c>
      <c r="E67" s="144"/>
      <c r="F67" s="30">
        <f t="shared" si="5"/>
        <v>58.1</v>
      </c>
      <c r="G67" s="31">
        <v>2500</v>
      </c>
      <c r="H67" s="91">
        <v>2051.5</v>
      </c>
      <c r="I67" s="144"/>
      <c r="J67" s="30">
        <f t="shared" si="6"/>
        <v>82.1</v>
      </c>
      <c r="K67" s="145">
        <v>2980.41</v>
      </c>
      <c r="L67" s="91">
        <v>2980.41</v>
      </c>
      <c r="M67" s="144"/>
      <c r="N67" s="30">
        <f t="shared" si="7"/>
        <v>100</v>
      </c>
      <c r="O67" s="23">
        <f t="shared" si="4"/>
        <v>149</v>
      </c>
    </row>
    <row r="68" spans="1:15" ht="15">
      <c r="A68" s="90" t="s">
        <v>70</v>
      </c>
      <c r="B68" s="30"/>
      <c r="C68" s="31"/>
      <c r="D68" s="91"/>
      <c r="E68" s="144"/>
      <c r="F68" s="30" t="e">
        <f t="shared" si="5"/>
        <v>#DIV/0!</v>
      </c>
      <c r="G68" s="31"/>
      <c r="H68" s="91"/>
      <c r="I68" s="144"/>
      <c r="J68" s="30" t="e">
        <f t="shared" si="6"/>
        <v>#DIV/0!</v>
      </c>
      <c r="K68" s="145"/>
      <c r="L68" s="91"/>
      <c r="M68" s="144"/>
      <c r="N68" s="30" t="e">
        <f t="shared" si="7"/>
        <v>#DIV/0!</v>
      </c>
      <c r="O68" s="23" t="e">
        <f t="shared" si="4"/>
        <v>#DIV/0!</v>
      </c>
    </row>
    <row r="69" spans="1:15" ht="15">
      <c r="A69" s="90" t="s">
        <v>71</v>
      </c>
      <c r="B69" s="30"/>
      <c r="C69" s="31"/>
      <c r="D69" s="91"/>
      <c r="E69" s="144"/>
      <c r="F69" s="30" t="e">
        <f t="shared" si="5"/>
        <v>#DIV/0!</v>
      </c>
      <c r="G69" s="31"/>
      <c r="H69" s="91"/>
      <c r="I69" s="144"/>
      <c r="J69" s="30" t="e">
        <f t="shared" si="6"/>
        <v>#DIV/0!</v>
      </c>
      <c r="K69" s="145"/>
      <c r="L69" s="91"/>
      <c r="M69" s="144"/>
      <c r="N69" s="30" t="e">
        <f t="shared" si="7"/>
        <v>#DIV/0!</v>
      </c>
      <c r="O69" s="23" t="e">
        <f t="shared" si="4"/>
        <v>#DIV/0!</v>
      </c>
    </row>
    <row r="70" spans="1:15" ht="15">
      <c r="A70" s="90" t="s">
        <v>72</v>
      </c>
      <c r="B70" s="30"/>
      <c r="C70" s="31"/>
      <c r="D70" s="91"/>
      <c r="E70" s="144"/>
      <c r="F70" s="30" t="e">
        <f t="shared" si="5"/>
        <v>#DIV/0!</v>
      </c>
      <c r="G70" s="31"/>
      <c r="H70" s="91"/>
      <c r="I70" s="144"/>
      <c r="J70" s="30" t="e">
        <f t="shared" si="6"/>
        <v>#DIV/0!</v>
      </c>
      <c r="K70" s="145"/>
      <c r="L70" s="91"/>
      <c r="M70" s="144"/>
      <c r="N70" s="30" t="e">
        <f t="shared" si="7"/>
        <v>#DIV/0!</v>
      </c>
      <c r="O70" s="23" t="e">
        <f t="shared" si="4"/>
        <v>#DIV/0!</v>
      </c>
    </row>
    <row r="71" spans="1:15" ht="15">
      <c r="A71" s="95" t="s">
        <v>73</v>
      </c>
      <c r="B71" s="30">
        <f>SUM(B50:B70)</f>
        <v>763039</v>
      </c>
      <c r="C71" s="31">
        <f>SUM(C50:C70)</f>
        <v>763039</v>
      </c>
      <c r="D71" s="91">
        <f>SUM(D50:D70)</f>
        <v>438378.42</v>
      </c>
      <c r="E71" s="144">
        <f>SUM(E50:E70)</f>
        <v>21723</v>
      </c>
      <c r="F71" s="30">
        <f t="shared" si="5"/>
        <v>60.3</v>
      </c>
      <c r="G71" s="31">
        <f>SUM(G50:G70)</f>
        <v>723539</v>
      </c>
      <c r="H71" s="91">
        <f>SUM(H50:H70)</f>
        <v>503677.5</v>
      </c>
      <c r="I71" s="144">
        <f>SUM(I50:I70)</f>
        <v>25974</v>
      </c>
      <c r="J71" s="30">
        <f t="shared" si="6"/>
        <v>73.2</v>
      </c>
      <c r="K71" s="31">
        <f>SUM(K50:K70)</f>
        <v>745858.41</v>
      </c>
      <c r="L71" s="91">
        <f>SUM(L50:L70)</f>
        <v>710368.41</v>
      </c>
      <c r="M71" s="144">
        <f>SUM(M50:M70)</f>
        <v>35490</v>
      </c>
      <c r="N71" s="30">
        <f t="shared" si="7"/>
        <v>100</v>
      </c>
      <c r="O71" s="23">
        <f t="shared" si="4"/>
        <v>97.7</v>
      </c>
    </row>
    <row r="72" spans="1:15" ht="15">
      <c r="A72" s="90" t="s">
        <v>74</v>
      </c>
      <c r="B72" s="36"/>
      <c r="C72" s="37"/>
      <c r="D72" s="97"/>
      <c r="E72" s="146"/>
      <c r="F72" s="30" t="e">
        <f t="shared" si="5"/>
        <v>#DIV/0!</v>
      </c>
      <c r="G72" s="37"/>
      <c r="H72" s="97"/>
      <c r="I72" s="146"/>
      <c r="J72" s="30" t="e">
        <f t="shared" si="6"/>
        <v>#DIV/0!</v>
      </c>
      <c r="K72" s="147"/>
      <c r="L72" s="97"/>
      <c r="M72" s="146"/>
      <c r="N72" s="30" t="e">
        <f t="shared" si="7"/>
        <v>#DIV/0!</v>
      </c>
      <c r="O72" s="23" t="e">
        <f t="shared" si="4"/>
        <v>#DIV/0!</v>
      </c>
    </row>
    <row r="73" spans="1:15" ht="15">
      <c r="A73" s="90" t="s">
        <v>75</v>
      </c>
      <c r="B73" s="36">
        <v>1068696</v>
      </c>
      <c r="C73" s="37">
        <v>1068696</v>
      </c>
      <c r="D73" s="97">
        <v>579894.15</v>
      </c>
      <c r="E73" s="146"/>
      <c r="F73" s="36">
        <f t="shared" si="5"/>
        <v>54.3</v>
      </c>
      <c r="G73" s="37">
        <v>1068696</v>
      </c>
      <c r="H73" s="97">
        <v>824295.06</v>
      </c>
      <c r="I73" s="146"/>
      <c r="J73" s="36">
        <f t="shared" si="6"/>
        <v>77.1</v>
      </c>
      <c r="K73" s="147">
        <v>1068696</v>
      </c>
      <c r="L73" s="97">
        <v>1068696</v>
      </c>
      <c r="M73" s="146"/>
      <c r="N73" s="36">
        <f t="shared" si="7"/>
        <v>100</v>
      </c>
      <c r="O73" s="23">
        <f t="shared" si="4"/>
        <v>100</v>
      </c>
    </row>
    <row r="74" spans="1:15" ht="15">
      <c r="A74" s="95" t="s">
        <v>76</v>
      </c>
      <c r="B74" s="100"/>
      <c r="C74" s="101"/>
      <c r="D74" s="102"/>
      <c r="E74" s="103"/>
      <c r="F74" s="36" t="e">
        <f t="shared" si="5"/>
        <v>#DIV/0!</v>
      </c>
      <c r="G74" s="101"/>
      <c r="H74" s="102"/>
      <c r="I74" s="103"/>
      <c r="J74" s="36" t="e">
        <f t="shared" si="6"/>
        <v>#DIV/0!</v>
      </c>
      <c r="K74" s="101"/>
      <c r="L74" s="102"/>
      <c r="M74" s="103"/>
      <c r="N74" s="36" t="e">
        <f t="shared" si="7"/>
        <v>#DIV/0!</v>
      </c>
      <c r="O74" s="23" t="e">
        <f t="shared" si="4"/>
        <v>#DIV/0!</v>
      </c>
    </row>
    <row r="75" spans="1:15" ht="15">
      <c r="A75" s="90" t="s">
        <v>77</v>
      </c>
      <c r="B75" s="30">
        <v>4306158</v>
      </c>
      <c r="C75" s="31">
        <v>4306158</v>
      </c>
      <c r="D75" s="91">
        <v>2459517</v>
      </c>
      <c r="E75" s="144"/>
      <c r="F75" s="36">
        <f t="shared" si="5"/>
        <v>57.1</v>
      </c>
      <c r="G75" s="31">
        <v>4310492</v>
      </c>
      <c r="H75" s="91">
        <v>3165667</v>
      </c>
      <c r="I75" s="144"/>
      <c r="J75" s="36">
        <f t="shared" si="6"/>
        <v>73.4</v>
      </c>
      <c r="K75" s="31">
        <v>4252320</v>
      </c>
      <c r="L75" s="91">
        <v>4252320</v>
      </c>
      <c r="M75" s="144"/>
      <c r="N75" s="36">
        <f t="shared" si="7"/>
        <v>100</v>
      </c>
      <c r="O75" s="23">
        <f t="shared" si="4"/>
        <v>98.7</v>
      </c>
    </row>
    <row r="76" spans="1:15" ht="15">
      <c r="A76" s="90" t="s">
        <v>78</v>
      </c>
      <c r="B76" s="30"/>
      <c r="C76" s="31"/>
      <c r="D76" s="91"/>
      <c r="E76" s="144"/>
      <c r="F76" s="30" t="e">
        <f t="shared" si="5"/>
        <v>#DIV/0!</v>
      </c>
      <c r="G76" s="31"/>
      <c r="H76" s="91"/>
      <c r="I76" s="144"/>
      <c r="J76" s="30" t="e">
        <f t="shared" si="6"/>
        <v>#DIV/0!</v>
      </c>
      <c r="K76" s="31"/>
      <c r="L76" s="91"/>
      <c r="M76" s="144"/>
      <c r="N76" s="30" t="e">
        <f t="shared" si="7"/>
        <v>#DIV/0!</v>
      </c>
      <c r="O76" s="23" t="e">
        <f t="shared" si="4"/>
        <v>#DIV/0!</v>
      </c>
    </row>
    <row r="77" spans="1:15" ht="15">
      <c r="A77" s="90" t="s">
        <v>79</v>
      </c>
      <c r="B77" s="30"/>
      <c r="C77" s="31"/>
      <c r="D77" s="91"/>
      <c r="E77" s="144"/>
      <c r="F77" s="36" t="e">
        <f t="shared" si="5"/>
        <v>#DIV/0!</v>
      </c>
      <c r="G77" s="31"/>
      <c r="H77" s="91"/>
      <c r="I77" s="144"/>
      <c r="J77" s="36" t="e">
        <f t="shared" si="6"/>
        <v>#DIV/0!</v>
      </c>
      <c r="K77" s="31"/>
      <c r="L77" s="91"/>
      <c r="M77" s="144"/>
      <c r="N77" s="36" t="e">
        <f t="shared" si="7"/>
        <v>#DIV/0!</v>
      </c>
      <c r="O77" s="23" t="e">
        <f t="shared" si="4"/>
        <v>#DIV/0!</v>
      </c>
    </row>
    <row r="78" spans="1:15" ht="15">
      <c r="A78" s="95" t="s">
        <v>80</v>
      </c>
      <c r="B78" s="30"/>
      <c r="C78" s="31"/>
      <c r="D78" s="91"/>
      <c r="E78" s="144"/>
      <c r="F78" s="36" t="e">
        <f t="shared" si="5"/>
        <v>#DIV/0!</v>
      </c>
      <c r="G78" s="31"/>
      <c r="H78" s="91"/>
      <c r="I78" s="144"/>
      <c r="J78" s="36" t="e">
        <f t="shared" si="6"/>
        <v>#DIV/0!</v>
      </c>
      <c r="K78" s="31"/>
      <c r="L78" s="91"/>
      <c r="M78" s="144"/>
      <c r="N78" s="36" t="e">
        <f t="shared" si="7"/>
        <v>#DIV/0!</v>
      </c>
      <c r="O78" s="23" t="e">
        <f t="shared" si="4"/>
        <v>#DIV/0!</v>
      </c>
    </row>
    <row r="79" spans="1:15" ht="15">
      <c r="A79" s="95" t="s">
        <v>81</v>
      </c>
      <c r="B79" s="30">
        <f>SUM(B73:B78)</f>
        <v>5374854</v>
      </c>
      <c r="C79" s="31">
        <f>SUM(C73:C78)</f>
        <v>5374854</v>
      </c>
      <c r="D79" s="91">
        <f>SUM(D73:D78)</f>
        <v>3039411.15</v>
      </c>
      <c r="E79" s="144">
        <f>SUM(E73:E78)</f>
        <v>0</v>
      </c>
      <c r="F79" s="30">
        <f t="shared" si="5"/>
        <v>56.5</v>
      </c>
      <c r="G79" s="31">
        <f>SUM(G73:G78)</f>
        <v>5379188</v>
      </c>
      <c r="H79" s="91">
        <f>SUM(H73:H78)</f>
        <v>3989962.06</v>
      </c>
      <c r="I79" s="144">
        <f>SUM(I73:I78)</f>
        <v>0</v>
      </c>
      <c r="J79" s="30">
        <f t="shared" si="6"/>
        <v>74.2</v>
      </c>
      <c r="K79" s="31">
        <f>SUM(K73:K78)</f>
        <v>5321016</v>
      </c>
      <c r="L79" s="91">
        <f>SUM(L73:L78)</f>
        <v>5321016</v>
      </c>
      <c r="M79" s="144">
        <f>SUM(M73:M78)</f>
        <v>0</v>
      </c>
      <c r="N79" s="30">
        <f t="shared" si="7"/>
        <v>100</v>
      </c>
      <c r="O79" s="23">
        <f t="shared" si="4"/>
        <v>99</v>
      </c>
    </row>
    <row r="80" spans="1:15" ht="15.75" thickBot="1">
      <c r="A80" s="105" t="s">
        <v>82</v>
      </c>
      <c r="B80" s="36">
        <f>B71+B79</f>
        <v>6137893</v>
      </c>
      <c r="C80" s="37">
        <f>C71+C79</f>
        <v>6137893</v>
      </c>
      <c r="D80" s="97">
        <f>D71+D79</f>
        <v>3477789.57</v>
      </c>
      <c r="E80" s="146">
        <f>E71+E79</f>
        <v>21723</v>
      </c>
      <c r="F80" s="36">
        <f t="shared" si="5"/>
        <v>57</v>
      </c>
      <c r="G80" s="37">
        <f>G71+G79</f>
        <v>6102727</v>
      </c>
      <c r="H80" s="97">
        <f>H71+H79</f>
        <v>4493639.5600000005</v>
      </c>
      <c r="I80" s="97">
        <f>I71+I79</f>
        <v>25974</v>
      </c>
      <c r="J80" s="36">
        <f t="shared" si="6"/>
        <v>74.1</v>
      </c>
      <c r="K80" s="37">
        <f>K71+K79</f>
        <v>6066874.41</v>
      </c>
      <c r="L80" s="97">
        <f>L71+L79</f>
        <v>6031384.41</v>
      </c>
      <c r="M80" s="146">
        <f>M71+M79</f>
        <v>35490</v>
      </c>
      <c r="N80" s="36">
        <f t="shared" si="7"/>
        <v>100</v>
      </c>
      <c r="O80" s="414">
        <f t="shared" si="4"/>
        <v>98.8</v>
      </c>
    </row>
    <row r="81" spans="1:15" ht="15.75" thickBot="1">
      <c r="A81" s="107" t="s">
        <v>83</v>
      </c>
      <c r="B81" s="108">
        <f>B80-B33</f>
        <v>0</v>
      </c>
      <c r="C81" s="108">
        <f>C80-C33</f>
        <v>0</v>
      </c>
      <c r="D81" s="108">
        <f>D80-D33</f>
        <v>498643.31000000006</v>
      </c>
      <c r="E81" s="108">
        <f>E80-E33</f>
        <v>0</v>
      </c>
      <c r="F81" s="108" t="e">
        <f t="shared" si="5"/>
        <v>#DIV/0!</v>
      </c>
      <c r="G81" s="108">
        <f>G80-G33</f>
        <v>0</v>
      </c>
      <c r="H81" s="108">
        <f>H80-H33</f>
        <v>223540.10000000056</v>
      </c>
      <c r="I81" s="108">
        <f>I80-I33</f>
        <v>0</v>
      </c>
      <c r="J81" s="108" t="e">
        <f t="shared" si="6"/>
        <v>#DIV/0!</v>
      </c>
      <c r="K81" s="108">
        <f>K80-K33</f>
        <v>0</v>
      </c>
      <c r="L81" s="108">
        <f>L80-L33</f>
        <v>81153.71999999974</v>
      </c>
      <c r="M81" s="108">
        <f>M80-M33</f>
        <v>0</v>
      </c>
      <c r="N81" s="108" t="e">
        <f t="shared" si="7"/>
        <v>#DIV/0!</v>
      </c>
      <c r="O81" s="108" t="e">
        <f t="shared" si="4"/>
        <v>#DIV/0!</v>
      </c>
    </row>
    <row r="82" spans="1:15" s="450" customFormat="1" ht="15.75" thickBot="1">
      <c r="A82" s="454" t="s">
        <v>132</v>
      </c>
      <c r="B82" s="458"/>
      <c r="C82" s="438"/>
      <c r="D82" s="437">
        <f>D81+E81</f>
        <v>498643.31000000006</v>
      </c>
      <c r="E82" s="438"/>
      <c r="F82" s="438"/>
      <c r="G82" s="438"/>
      <c r="H82" s="437">
        <f>H81+I81</f>
        <v>223540.10000000056</v>
      </c>
      <c r="I82" s="438"/>
      <c r="J82" s="438"/>
      <c r="K82" s="438"/>
      <c r="L82" s="437">
        <f>L81+M81</f>
        <v>81153.71999999974</v>
      </c>
      <c r="M82" s="438"/>
      <c r="N82" s="438"/>
      <c r="O82" s="453"/>
    </row>
    <row r="83" spans="2:12" ht="15">
      <c r="B83" s="110"/>
      <c r="D83" s="2"/>
      <c r="H83" s="2"/>
      <c r="L83" s="2"/>
    </row>
    <row r="84" ht="15">
      <c r="B84" s="110"/>
    </row>
    <row r="85" ht="15">
      <c r="A85" s="111" t="s">
        <v>84</v>
      </c>
    </row>
    <row r="86" ht="15.75" thickBot="1"/>
    <row r="87" spans="1:8" ht="15">
      <c r="A87" s="56"/>
      <c r="B87" s="112" t="s">
        <v>10</v>
      </c>
      <c r="C87" s="75" t="s">
        <v>14</v>
      </c>
      <c r="D87" s="10" t="s">
        <v>15</v>
      </c>
      <c r="E87" s="53"/>
      <c r="H87" s="1" t="s">
        <v>119</v>
      </c>
    </row>
    <row r="88" spans="1:8" ht="15">
      <c r="A88" s="60" t="s">
        <v>85</v>
      </c>
      <c r="B88" s="208">
        <v>5440</v>
      </c>
      <c r="C88" s="209">
        <v>12440</v>
      </c>
      <c r="D88" s="210">
        <v>7370</v>
      </c>
      <c r="E88" s="53"/>
      <c r="H88" s="1" t="s">
        <v>120</v>
      </c>
    </row>
    <row r="89" spans="1:8" ht="15">
      <c r="A89" s="114" t="s">
        <v>86</v>
      </c>
      <c r="B89" s="208">
        <v>0</v>
      </c>
      <c r="C89" s="209">
        <v>0</v>
      </c>
      <c r="D89" s="210">
        <v>0</v>
      </c>
      <c r="E89" s="53"/>
      <c r="H89" s="1" t="s">
        <v>121</v>
      </c>
    </row>
    <row r="90" spans="1:8" ht="15">
      <c r="A90" s="114" t="s">
        <v>87</v>
      </c>
      <c r="B90" s="208">
        <v>0</v>
      </c>
      <c r="C90" s="209">
        <v>273635</v>
      </c>
      <c r="D90" s="210">
        <v>476916</v>
      </c>
      <c r="E90" s="53"/>
      <c r="H90" s="1" t="s">
        <v>156</v>
      </c>
    </row>
    <row r="91" spans="1:8" ht="15.75" thickBot="1">
      <c r="A91" s="65" t="s">
        <v>88</v>
      </c>
      <c r="B91" s="211">
        <v>0</v>
      </c>
      <c r="C91" s="212">
        <v>0</v>
      </c>
      <c r="D91" s="213">
        <v>0</v>
      </c>
      <c r="E91" s="53"/>
      <c r="H91" s="1" t="s">
        <v>122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2011-04-06T12:26:18Z</cp:lastPrinted>
  <dcterms:created xsi:type="dcterms:W3CDTF">2011-02-23T09:56:03Z</dcterms:created>
  <dcterms:modified xsi:type="dcterms:W3CDTF">2011-04-11T06:59:34Z</dcterms:modified>
  <cp:category/>
  <cp:version/>
  <cp:contentType/>
  <cp:contentStatus/>
</cp:coreProperties>
</file>