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9855" firstSheet="8" activeTab="12"/>
  </bookViews>
  <sheets>
    <sheet name="MŠ V Zahradě" sheetId="1" r:id="rId1"/>
    <sheet name="MŠ Kličkova vila" sheetId="2" r:id="rId2"/>
    <sheet name="MŠ Klubíčko" sheetId="3" r:id="rId3"/>
    <sheet name="MŠ Perníková chaloupka" sheetId="4" r:id="rId4"/>
    <sheet name="MŠ 28. října" sheetId="5" r:id="rId5"/>
    <sheet name="MŠ Bří Čapků" sheetId="6" r:id="rId6"/>
    <sheet name="MŠ Pohádka" sheetId="7" r:id="rId7"/>
    <sheet name="MŠ Jana Drdy" sheetId="8" r:id="rId8"/>
    <sheet name="MŠ Jungmannova" sheetId="9" r:id="rId9"/>
    <sheet name="MŠ Školní" sheetId="10" r:id="rId10"/>
    <sheet name="MŠ pod Svatou Horou" sheetId="11" r:id="rId11"/>
    <sheet name="Alternativní MŠ" sheetId="12" r:id="rId12"/>
    <sheet name="MŠ Rybička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<sst xmlns="http://schemas.openxmlformats.org/spreadsheetml/2006/main" count="1858" uniqueCount="171">
  <si>
    <t>N Á K L A D Y</t>
  </si>
  <si>
    <t>( v Kč)</t>
  </si>
  <si>
    <t>Č.účtu/ukazatel</t>
  </si>
  <si>
    <t>Rozpočet</t>
  </si>
  <si>
    <t>Rozp.upr.</t>
  </si>
  <si>
    <t xml:space="preserve">                   Skutečnost k 30.6.</t>
  </si>
  <si>
    <t>%čerp</t>
  </si>
  <si>
    <t xml:space="preserve">                   Skutečnost k 30.9.</t>
  </si>
  <si>
    <t xml:space="preserve">                   Skutečnost k 31.12.</t>
  </si>
  <si>
    <t>schválený</t>
  </si>
  <si>
    <t>k 30.6.</t>
  </si>
  <si>
    <t>Hl. Č</t>
  </si>
  <si>
    <t>DČ</t>
  </si>
  <si>
    <t>RU</t>
  </si>
  <si>
    <t>k 30.9.</t>
  </si>
  <si>
    <t>k 31.12.</t>
  </si>
  <si>
    <t>501 spotřeba - materiál</t>
  </si>
  <si>
    <t>502 spotřeba - el. energie</t>
  </si>
  <si>
    <t>502 spotřeba - plyn</t>
  </si>
  <si>
    <t>502 spotřeba - voda</t>
  </si>
  <si>
    <t>502 spotřeba - teplo, TUV</t>
  </si>
  <si>
    <t>503 spotř. ost.neskl. ….</t>
  </si>
  <si>
    <t>504 prodané zboží</t>
  </si>
  <si>
    <t xml:space="preserve">511 opr. a údržba </t>
  </si>
  <si>
    <t>512 cestovné</t>
  </si>
  <si>
    <t>518 ostatní služby</t>
  </si>
  <si>
    <t>521-528 nákl. na zaměst.</t>
  </si>
  <si>
    <t>531,532,538,591,595 daně</t>
  </si>
  <si>
    <t>541 smluvní pokuty …</t>
  </si>
  <si>
    <t>542 ost. pokuty a penále</t>
  </si>
  <si>
    <t>543 dary</t>
  </si>
  <si>
    <t>563 kursové ztráty</t>
  </si>
  <si>
    <t>547 manka a škody</t>
  </si>
  <si>
    <t>549 jiné ost. náklady</t>
  </si>
  <si>
    <t>551 odpisy dlouh.maj.</t>
  </si>
  <si>
    <t>555 tvorba zák. rezerv</t>
  </si>
  <si>
    <t>557 odpis pohledávky</t>
  </si>
  <si>
    <t>562 úroky</t>
  </si>
  <si>
    <t>569 ostatní fin. náklady</t>
  </si>
  <si>
    <t>náklady celkem</t>
  </si>
  <si>
    <t xml:space="preserve">Hospodaření s fondy a jměním </t>
  </si>
  <si>
    <t>401 - jmění účetní jedn.</t>
  </si>
  <si>
    <t>411 - fond odměn</t>
  </si>
  <si>
    <t>412 - FKSP</t>
  </si>
  <si>
    <t>413 - rez.fond ze zlep.HV</t>
  </si>
  <si>
    <t>V Ý N O S Y</t>
  </si>
  <si>
    <t>603 výnosy z pronájmu</t>
  </si>
  <si>
    <t>642 ost. pokuty a penále</t>
  </si>
  <si>
    <t>645 výn. z prodeje DNM</t>
  </si>
  <si>
    <t>646 výn. z prodeje DHM</t>
  </si>
  <si>
    <t>648 čerpání fondů</t>
  </si>
  <si>
    <t>662 úroky</t>
  </si>
  <si>
    <t>663 kursové zisky</t>
  </si>
  <si>
    <t>665 výnosy z dl. fin. …</t>
  </si>
  <si>
    <t>vlastní výnosy celkem</t>
  </si>
  <si>
    <t>výnosy celkem</t>
  </si>
  <si>
    <t>hospodářský výsledek</t>
  </si>
  <si>
    <t>Stav pohledávek a závazků</t>
  </si>
  <si>
    <t>pohledávky do splatnosti</t>
  </si>
  <si>
    <t>závazky do splatnosti</t>
  </si>
  <si>
    <t>závazky po splatnosti</t>
  </si>
  <si>
    <t>pohledávky po splatnosti</t>
  </si>
  <si>
    <t>% čerp</t>
  </si>
  <si>
    <t>RS</t>
  </si>
  <si>
    <t xml:space="preserve">Výsledek hospodaření </t>
  </si>
  <si>
    <t xml:space="preserve">Organizace </t>
  </si>
  <si>
    <t>506 aktivace dlouh.majetku</t>
  </si>
  <si>
    <t>507 aktivace oběž. majetku</t>
  </si>
  <si>
    <t>508 změna stavu zás.vl.výr.</t>
  </si>
  <si>
    <t>513 nákl. na reprezentaci</t>
  </si>
  <si>
    <t>544 prodaný materiál</t>
  </si>
  <si>
    <t>548 tvorba fondů</t>
  </si>
  <si>
    <t>552,553,554 zůst.cena prod.m</t>
  </si>
  <si>
    <t>556 tvorba a zúčt.opr.pol.</t>
  </si>
  <si>
    <t>558 náklady z DDM</t>
  </si>
  <si>
    <t>414 - rez.fond - dary apod.</t>
  </si>
  <si>
    <t>416 - fond reprod. majetku</t>
  </si>
  <si>
    <t>601 výnosy za vl. výrobky</t>
  </si>
  <si>
    <t>602 výnosy z prodeje služeb</t>
  </si>
  <si>
    <t>604 výnosy z prod. zboží</t>
  </si>
  <si>
    <t>641 sml. pokuty a úroky</t>
  </si>
  <si>
    <t>643 výn. z odep. pohledávek</t>
  </si>
  <si>
    <t>644 výnosy z prod. mater.</t>
  </si>
  <si>
    <t>649 ost. výnosy z činnosti</t>
  </si>
  <si>
    <t>669 ost. fin. výnosy</t>
  </si>
  <si>
    <t>671 transfery stát. rozpočet</t>
  </si>
  <si>
    <t>672 transfery - MÚ provoz</t>
  </si>
  <si>
    <r>
      <t xml:space="preserve">        </t>
    </r>
    <r>
      <rPr>
        <sz val="9"/>
        <rFont val="Arial"/>
        <family val="2"/>
      </rPr>
      <t>transfery - MÚ účelové</t>
    </r>
  </si>
  <si>
    <t xml:space="preserve">        transfery - kraj</t>
  </si>
  <si>
    <t>transfery státních fondů</t>
  </si>
  <si>
    <t>transfery Úřad práce</t>
  </si>
  <si>
    <t>transfery - ostatní</t>
  </si>
  <si>
    <t>transfery celkem</t>
  </si>
  <si>
    <t>celkový hosp. výsledek</t>
  </si>
  <si>
    <t xml:space="preserve"> </t>
  </si>
  <si>
    <t>MŠ V Zahradě</t>
  </si>
  <si>
    <t>MŠ Kličkova vila</t>
  </si>
  <si>
    <t>MŠ Klubíčko</t>
  </si>
  <si>
    <t>MŠ Perníková chaloupka</t>
  </si>
  <si>
    <t>MŠ, Příbram VII, Bratří Čapků 278</t>
  </si>
  <si>
    <t>MŠ Pohádka</t>
  </si>
  <si>
    <t>MŠ pod Svatou Horou Příbram</t>
  </si>
  <si>
    <t>Alternativní mateřská škola</t>
  </si>
  <si>
    <t>MŠ Rybička</t>
  </si>
  <si>
    <t>1) V roce 2012 v MŠ neproběhly žádné investiční akce ani větší opravy.</t>
  </si>
  <si>
    <t>2) Z prostředů fondů bylo čerpáno pouze z fondu FKSP, např. příspěvky na obědy,</t>
  </si>
  <si>
    <t>vitamínové přípravky atp.</t>
  </si>
  <si>
    <t>1) Na základě požadavku OHS Příbram bylo vybudováno dětské WC a umývárna v 1. patře - hradil odbor</t>
  </si>
  <si>
    <t>silničního hospodářství a investic. Dále byly zakoupeny skříně na uložení matrací a lůžkovin.</t>
  </si>
  <si>
    <t>2) Z prostředků školy bylo hrazeno malování prostor školy.</t>
  </si>
  <si>
    <t>3) Vzhledem k tomu, že došlo ke změně pravidel, kdy zaměstnavatel hradí nemocnému náhradu za 21 dní</t>
  </si>
  <si>
    <t>pracovní neschopnosti, byl na dorovnání prostředků na mzdy použit fond odměn.</t>
  </si>
  <si>
    <t>1) V roce 2012 bylo nutné zajistit opravu velkého pískoviště kolem skluzavky, na rok 2013 je plánováno</t>
  </si>
  <si>
    <t>jeho zakrytí.</t>
  </si>
  <si>
    <t>2) Bylo zakoupeno další vybavení do školy - skříň na lehátka a lůžkoviny, dětská odrážedla, držadla na dětská</t>
  </si>
  <si>
    <t>lehátka, počítač k interaktivní tabuli.</t>
  </si>
  <si>
    <t>1) V roce bylo zakoupeno následující vybavení zařazené na majetkový účet 022: lednice do ŠJ</t>
  </si>
  <si>
    <t>a zahradní domek.</t>
  </si>
  <si>
    <t>1) V roce 2012 se podařilo zrealizovat větší opravu a údržbu dalšího hygienického zařízení pro děti na odloučeném</t>
  </si>
  <si>
    <t>pracovišti, kde podle vyjádření kontroly KHS neodpovídal počet WC a umyvadel počtu dětí ve třídě.</t>
  </si>
  <si>
    <t>2) Postupně je obměňován zastaralý a nefunkční nábytek - ve 4.Q byl takto obnoven ve dvou třídách.</t>
  </si>
  <si>
    <t xml:space="preserve">1) V průběhu letních prázdnin byla provedena rekonstrukce schodiště, kde došlo k výměně starého linolea za </t>
  </si>
  <si>
    <t>dlažbu. Akci zajišťovala MěRK.</t>
  </si>
  <si>
    <t xml:space="preserve">rekonstrukce WC pro personál, které je v havarijním stavu, vyřešení topení na chodbách, kde v zimě dochází </t>
  </si>
  <si>
    <t>k namrzání podlah a hrozí nebezpečí úrazu. Další potřebnou větší investicí by byla výměna podlahových krytin</t>
  </si>
  <si>
    <t>a současně s tím nové podkladové betony ve třídách.</t>
  </si>
  <si>
    <t>1) V průběhu roku byla provedena oprava ochozu okolu budovy školy, sloupků na chodbě, krytů topení sociálního</t>
  </si>
  <si>
    <t>zařízení učitelek a dvou tříd.</t>
  </si>
  <si>
    <t>2) Dále škola obměnila šatní skříňky dětí, dokoupilsa matrace na spaní, lůžkoviny a doplnila vybavení školní kuchyně.</t>
  </si>
  <si>
    <t>3) Rezervní fond není momentálně zapojován, prostředky, kterými je naplňován, budou použity na obnovu plotu</t>
  </si>
  <si>
    <t>kolem zahrady MŠ.</t>
  </si>
  <si>
    <t>náhradu v době nemoci ne 14, ale 21 dnů. Dochází potom k nedostatku prostředků původně rozpočtovaných na mzdy.</t>
  </si>
  <si>
    <t>1) Do hospodaření školy v r. 2012 významě zasáhlo naměření nadlimitní koncentrace azbestových a minerálních</t>
  </si>
  <si>
    <t>vláken v zařízení. Došlo k velmi nerovnoměrnému čerpání příspěvku zřizovatele, podle potřeb na úhradu nákladů</t>
  </si>
  <si>
    <t>na likvidaci azbestu a nákupu potřebného materiálu, protože vznikly velké škody na majetku a zařízení.</t>
  </si>
  <si>
    <t xml:space="preserve">2) V dubnu MŠ obdržela účelovou dotaci ve výši 361 920,- Kčna nákup základního vybavení - matrace, koberce, </t>
  </si>
  <si>
    <t>regály na lůžkoviny, kuchyňské linky apod. Ostatní nejnutnější vybavení - povlečení, hračky apod. bylo hrazeno</t>
  </si>
  <si>
    <t>3) K pokrytí mimořádných výdajů byl rovněž vyčerpán celý rezervní fond, tj. 93 931,57 Kč.</t>
  </si>
  <si>
    <t xml:space="preserve">4) Vzhledem k mimořádné události tím pádem byly vyčerpány veškeré finanční rezervy, proto ředitelka žádá </t>
  </si>
  <si>
    <t>zřizovatele o přihlédnutí k této skutečnosti při stanovení výše neinvestičního příspěvku na rok 2013.</t>
  </si>
  <si>
    <t>1) V průběhu roku docházelo především k běžným opravám zařízení (myčka, škrabka, dětské sedací soupravy,</t>
  </si>
  <si>
    <t>vodoinstalace, zahradní vybavení apod.)</t>
  </si>
  <si>
    <t xml:space="preserve">2) Větší náklady byly na malování nově přijatých prostor - skladu a keramické dílny. Jiné větší opravy budou </t>
  </si>
  <si>
    <t>řešeny v závislosti na plánovaném zateplení budov, se kterým bude spojeno i případné zapojení rezervního</t>
  </si>
  <si>
    <t>fondu.</t>
  </si>
  <si>
    <t>3) Větší investice byly vynaloženy na zařízení nových pronajatých místností - skladu a keramické dílny, do kterých</t>
  </si>
  <si>
    <t>bylo zakoupeno vybavení v celkové hodnotě cca 110 tis. Kč (vypalovací pec, výroba regálů, dřez atp.)</t>
  </si>
  <si>
    <t>1) V roce 2012 škola obdržela dotaci ve výši 30 000,- kč z rozpočtu města na realizaci projektu "Je nám dobře na</t>
  </si>
  <si>
    <t>naší školní zahradě".</t>
  </si>
  <si>
    <t>3) Škola by potřebovala opravit zahradní domek, ze kterého opět opadává omítka a předělat schody u venkovní</t>
  </si>
  <si>
    <t>terasy.</t>
  </si>
  <si>
    <t>1) Škola překročila plánovaný rozpočet na nákup materiálu, kde navýšení bylo dáno zejména nákupem potravin.</t>
  </si>
  <si>
    <t>Toto zvýšení nákladů bylo ovšem kompenzováno většími příjmy za stravné.</t>
  </si>
  <si>
    <t>nebyl zapojen rezervní fond.</t>
  </si>
  <si>
    <t>použita na úhradu ztráty.</t>
  </si>
  <si>
    <t xml:space="preserve">1) Škola má v plánu postupně dovybavit dle svých možností školní zahradu herními prvky,  které by nahradily </t>
  </si>
  <si>
    <t xml:space="preserve">zastaralé a potenciálně nebezpečné stávající vybavení. Ve 4.Q bylo nakoupeno vybavení za 129 060,- Kč (věž se </t>
  </si>
  <si>
    <t>sítí, dětský domeček a 2 ks vahadlových houpaček).</t>
  </si>
  <si>
    <t>1) Škola byla nucena použít rezervní fond na dočasné pokrytí nerovnováhy mezi příjmy a výdají (v souladu</t>
  </si>
  <si>
    <t>se zákonem 250/2000 Sb.) v celkové výši 32 810,95 Kč.</t>
  </si>
  <si>
    <t>MŠ 28. října 55, Příbram VII</t>
  </si>
  <si>
    <t>MŠ, Příbram VII,  Jana Drdy 496</t>
  </si>
  <si>
    <t>MŠ, Příbram III,  Jungmannova 91</t>
  </si>
  <si>
    <t>MŠ, Příbram VIII, Školní 131</t>
  </si>
  <si>
    <t>2) Z fondu reprodukce majetku bylo čerpáno 158 388,- Kč na nákup velkokapacitní myčky černého nádobí.</t>
  </si>
  <si>
    <t>3) Problémy, které by škola chtěla řešit se zřizovatelem: investice na opravu tří dětských umýváren a WC,</t>
  </si>
  <si>
    <t>4) Jako u některých jiných organizací  působila škole problém změna předpisů, kdy zaměstnavatel proplácí</t>
  </si>
  <si>
    <t>z provozního příspěvku od zřizovatele, který byl v průběhu roku postupně navýšen o 70 000,- Kč.</t>
  </si>
  <si>
    <t>2) Část zisku z roku 2011 byla použita na nákup 1 vagónku k mašince na zahradu a opravu škrabky na brambory.</t>
  </si>
  <si>
    <t>2) V průběhu roku byly prováděny opravy po drobných haváriích, které navýšily výdaje na účtu 511, protože</t>
  </si>
  <si>
    <t>3) Část prostředků z rezervního fondu bude, v souladu s právními předpisy, po finančním vypořádání za rok  2012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</si>
</sst>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.00\ _K_č"/>
    <numFmt numFmtId="170" formatCode="#,##0.00&quot;     &quot;"/>
    <numFmt numFmtId="171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4" fontId="4" fillId="0" borderId="17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0" fontId="0" fillId="0" borderId="24" xfId="0" applyFill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4" fillId="0" borderId="16" xfId="0" applyFont="1" applyBorder="1" applyAlignment="1">
      <alignment/>
    </xf>
    <xf numFmtId="4" fontId="4" fillId="0" borderId="27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4" fontId="4" fillId="0" borderId="28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4" fontId="4" fillId="0" borderId="29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0" fontId="5" fillId="0" borderId="30" xfId="0" applyFont="1" applyBorder="1" applyAlignment="1">
      <alignment/>
    </xf>
    <xf numFmtId="0" fontId="5" fillId="0" borderId="25" xfId="0" applyFont="1" applyBorder="1" applyAlignment="1">
      <alignment/>
    </xf>
    <xf numFmtId="4" fontId="4" fillId="0" borderId="3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32" xfId="0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25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4" fillId="0" borderId="43" xfId="0" applyNumberFormat="1" applyFon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0" fillId="0" borderId="44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2" fontId="3" fillId="0" borderId="11" xfId="0" applyNumberFormat="1" applyFont="1" applyBorder="1" applyAlignment="1">
      <alignment horizontal="left"/>
    </xf>
    <xf numFmtId="4" fontId="7" fillId="0" borderId="17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8" fillId="0" borderId="31" xfId="0" applyNumberFormat="1" applyFont="1" applyBorder="1" applyAlignment="1">
      <alignment horizontal="right"/>
    </xf>
    <xf numFmtId="4" fontId="8" fillId="0" borderId="45" xfId="0" applyNumberFormat="1" applyFont="1" applyBorder="1" applyAlignment="1">
      <alignment horizontal="right"/>
    </xf>
    <xf numFmtId="4" fontId="8" fillId="0" borderId="39" xfId="0" applyNumberFormat="1" applyFont="1" applyBorder="1" applyAlignment="1">
      <alignment horizontal="right"/>
    </xf>
    <xf numFmtId="4" fontId="8" fillId="0" borderId="46" xfId="0" applyNumberFormat="1" applyFont="1" applyBorder="1" applyAlignment="1">
      <alignment horizontal="right"/>
    </xf>
    <xf numFmtId="4" fontId="0" fillId="0" borderId="28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7" fillId="0" borderId="29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3" fillId="0" borderId="0" xfId="0" applyFont="1" applyBorder="1" applyAlignment="1">
      <alignment/>
    </xf>
    <xf numFmtId="4" fontId="0" fillId="0" borderId="47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6" fillId="0" borderId="33" xfId="0" applyNumberFormat="1" applyFont="1" applyFill="1" applyBorder="1" applyAlignment="1">
      <alignment horizontal="center"/>
    </xf>
    <xf numFmtId="4" fontId="6" fillId="0" borderId="36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4" fontId="27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7" fillId="0" borderId="48" xfId="0" applyFont="1" applyBorder="1" applyAlignment="1">
      <alignment horizontal="right"/>
    </xf>
    <xf numFmtId="0" fontId="7" fillId="0" borderId="44" xfId="0" applyFont="1" applyBorder="1" applyAlignment="1">
      <alignment horizontal="right"/>
    </xf>
    <xf numFmtId="0" fontId="7" fillId="0" borderId="49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4" fontId="0" fillId="0" borderId="50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7" fillId="0" borderId="51" xfId="0" applyNumberFormat="1" applyFont="1" applyBorder="1" applyAlignment="1">
      <alignment horizontal="right"/>
    </xf>
    <xf numFmtId="4" fontId="7" fillId="0" borderId="47" xfId="0" applyNumberFormat="1" applyFont="1" applyBorder="1" applyAlignment="1">
      <alignment horizontal="right"/>
    </xf>
    <xf numFmtId="4" fontId="7" fillId="0" borderId="52" xfId="0" applyNumberFormat="1" applyFont="1" applyBorder="1" applyAlignment="1">
      <alignment horizontal="right"/>
    </xf>
    <xf numFmtId="4" fontId="7" fillId="0" borderId="50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4" fontId="27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5" fillId="0" borderId="53" xfId="0" applyFont="1" applyBorder="1" applyAlignment="1">
      <alignment/>
    </xf>
    <xf numFmtId="0" fontId="4" fillId="0" borderId="54" xfId="0" applyFont="1" applyBorder="1" applyAlignment="1">
      <alignment horizontal="right"/>
    </xf>
    <xf numFmtId="4" fontId="27" fillId="0" borderId="39" xfId="0" applyNumberFormat="1" applyFont="1" applyBorder="1" applyAlignment="1">
      <alignment horizontal="center"/>
    </xf>
    <xf numFmtId="4" fontId="27" fillId="0" borderId="39" xfId="0" applyNumberFormat="1" applyFont="1" applyBorder="1" applyAlignment="1">
      <alignment horizontal="right"/>
    </xf>
    <xf numFmtId="0" fontId="27" fillId="0" borderId="39" xfId="0" applyFont="1" applyBorder="1" applyAlignment="1">
      <alignment/>
    </xf>
    <xf numFmtId="0" fontId="27" fillId="0" borderId="40" xfId="0" applyFont="1" applyBorder="1" applyAlignment="1">
      <alignment/>
    </xf>
    <xf numFmtId="4" fontId="27" fillId="0" borderId="55" xfId="0" applyNumberFormat="1" applyFont="1" applyBorder="1" applyAlignment="1">
      <alignment horizontal="center"/>
    </xf>
    <xf numFmtId="0" fontId="27" fillId="0" borderId="31" xfId="0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27" fillId="0" borderId="55" xfId="0" applyNumberFormat="1" applyFont="1" applyBorder="1" applyAlignment="1">
      <alignment/>
    </xf>
    <xf numFmtId="4" fontId="27" fillId="0" borderId="39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/>
    </xf>
    <xf numFmtId="2" fontId="5" fillId="0" borderId="19" xfId="0" applyNumberFormat="1" applyFont="1" applyBorder="1" applyAlignment="1">
      <alignment horizontal="right"/>
    </xf>
    <xf numFmtId="4" fontId="7" fillId="0" borderId="56" xfId="0" applyNumberFormat="1" applyFont="1" applyBorder="1" applyAlignment="1">
      <alignment horizontal="right"/>
    </xf>
    <xf numFmtId="4" fontId="7" fillId="0" borderId="57" xfId="0" applyNumberFormat="1" applyFont="1" applyBorder="1" applyAlignment="1">
      <alignment horizontal="right"/>
    </xf>
    <xf numFmtId="4" fontId="7" fillId="0" borderId="58" xfId="0" applyNumberFormat="1" applyFont="1" applyBorder="1" applyAlignment="1">
      <alignment/>
    </xf>
    <xf numFmtId="4" fontId="7" fillId="0" borderId="59" xfId="0" applyNumberFormat="1" applyFont="1" applyBorder="1" applyAlignment="1">
      <alignment horizontal="right"/>
    </xf>
    <xf numFmtId="4" fontId="7" fillId="0" borderId="60" xfId="0" applyNumberFormat="1" applyFont="1" applyBorder="1" applyAlignment="1">
      <alignment horizontal="right"/>
    </xf>
    <xf numFmtId="4" fontId="7" fillId="0" borderId="61" xfId="0" applyNumberFormat="1" applyFont="1" applyBorder="1" applyAlignment="1">
      <alignment/>
    </xf>
    <xf numFmtId="4" fontId="7" fillId="0" borderId="62" xfId="0" applyNumberFormat="1" applyFont="1" applyBorder="1" applyAlignment="1">
      <alignment horizontal="right"/>
    </xf>
    <xf numFmtId="4" fontId="7" fillId="0" borderId="63" xfId="0" applyNumberFormat="1" applyFont="1" applyBorder="1" applyAlignment="1">
      <alignment horizontal="right"/>
    </xf>
    <xf numFmtId="4" fontId="7" fillId="0" borderId="64" xfId="0" applyNumberFormat="1" applyFont="1" applyBorder="1" applyAlignment="1">
      <alignment/>
    </xf>
    <xf numFmtId="4" fontId="0" fillId="0" borderId="62" xfId="0" applyNumberFormat="1" applyBorder="1" applyAlignment="1">
      <alignment/>
    </xf>
    <xf numFmtId="4" fontId="0" fillId="0" borderId="63" xfId="0" applyNumberFormat="1" applyBorder="1" applyAlignment="1">
      <alignment/>
    </xf>
    <xf numFmtId="4" fontId="0" fillId="0" borderId="64" xfId="0" applyNumberFormat="1" applyBorder="1" applyAlignment="1">
      <alignment/>
    </xf>
    <xf numFmtId="4" fontId="8" fillId="0" borderId="65" xfId="0" applyNumberFormat="1" applyFont="1" applyBorder="1" applyAlignment="1">
      <alignment horizontal="right"/>
    </xf>
    <xf numFmtId="4" fontId="8" fillId="0" borderId="66" xfId="0" applyNumberFormat="1" applyFont="1" applyBorder="1" applyAlignment="1">
      <alignment horizontal="right"/>
    </xf>
    <xf numFmtId="4" fontId="8" fillId="0" borderId="67" xfId="0" applyNumberFormat="1" applyFont="1" applyBorder="1" applyAlignment="1">
      <alignment horizontal="right"/>
    </xf>
    <xf numFmtId="4" fontId="8" fillId="0" borderId="68" xfId="0" applyNumberFormat="1" applyFont="1" applyBorder="1" applyAlignment="1">
      <alignment horizontal="right"/>
    </xf>
    <xf numFmtId="4" fontId="0" fillId="0" borderId="69" xfId="0" applyNumberFormat="1" applyBorder="1" applyAlignment="1">
      <alignment horizontal="right"/>
    </xf>
    <xf numFmtId="4" fontId="0" fillId="0" borderId="70" xfId="0" applyNumberFormat="1" applyBorder="1" applyAlignment="1">
      <alignment horizontal="right"/>
    </xf>
    <xf numFmtId="4" fontId="4" fillId="0" borderId="56" xfId="0" applyNumberFormat="1" applyFont="1" applyBorder="1" applyAlignment="1">
      <alignment horizontal="right"/>
    </xf>
    <xf numFmtId="4" fontId="4" fillId="0" borderId="57" xfId="0" applyNumberFormat="1" applyFont="1" applyBorder="1" applyAlignment="1">
      <alignment horizontal="right"/>
    </xf>
    <xf numFmtId="4" fontId="4" fillId="0" borderId="58" xfId="0" applyNumberFormat="1" applyFont="1" applyBorder="1" applyAlignment="1">
      <alignment horizontal="right"/>
    </xf>
    <xf numFmtId="4" fontId="4" fillId="0" borderId="71" xfId="0" applyNumberFormat="1" applyFont="1" applyBorder="1" applyAlignment="1">
      <alignment/>
    </xf>
    <xf numFmtId="4" fontId="4" fillId="0" borderId="59" xfId="0" applyNumberFormat="1" applyFont="1" applyBorder="1" applyAlignment="1">
      <alignment horizontal="right"/>
    </xf>
    <xf numFmtId="4" fontId="4" fillId="0" borderId="60" xfId="0" applyNumberFormat="1" applyFont="1" applyBorder="1" applyAlignment="1">
      <alignment horizontal="right"/>
    </xf>
    <xf numFmtId="4" fontId="4" fillId="0" borderId="61" xfId="0" applyNumberFormat="1" applyFont="1" applyBorder="1" applyAlignment="1">
      <alignment horizontal="right"/>
    </xf>
    <xf numFmtId="4" fontId="4" fillId="0" borderId="72" xfId="0" applyNumberFormat="1" applyFont="1" applyBorder="1" applyAlignment="1">
      <alignment/>
    </xf>
    <xf numFmtId="4" fontId="4" fillId="0" borderId="72" xfId="0" applyNumberFormat="1" applyFont="1" applyBorder="1" applyAlignment="1">
      <alignment horizontal="center"/>
    </xf>
    <xf numFmtId="4" fontId="4" fillId="0" borderId="62" xfId="0" applyNumberFormat="1" applyFont="1" applyBorder="1" applyAlignment="1">
      <alignment horizontal="right"/>
    </xf>
    <xf numFmtId="4" fontId="4" fillId="0" borderId="63" xfId="0" applyNumberFormat="1" applyFont="1" applyBorder="1" applyAlignment="1">
      <alignment horizontal="right"/>
    </xf>
    <xf numFmtId="4" fontId="4" fillId="0" borderId="64" xfId="0" applyNumberFormat="1" applyFont="1" applyBorder="1" applyAlignment="1">
      <alignment horizontal="right"/>
    </xf>
    <xf numFmtId="4" fontId="4" fillId="0" borderId="73" xfId="0" applyNumberFormat="1" applyFont="1" applyBorder="1" applyAlignment="1">
      <alignment horizontal="center"/>
    </xf>
    <xf numFmtId="4" fontId="4" fillId="0" borderId="73" xfId="0" applyNumberFormat="1" applyFont="1" applyBorder="1" applyAlignment="1">
      <alignment/>
    </xf>
    <xf numFmtId="4" fontId="5" fillId="0" borderId="59" xfId="0" applyNumberFormat="1" applyFont="1" applyBorder="1" applyAlignment="1">
      <alignment horizontal="right"/>
    </xf>
    <xf numFmtId="4" fontId="5" fillId="0" borderId="60" xfId="0" applyNumberFormat="1" applyFont="1" applyBorder="1" applyAlignment="1">
      <alignment horizontal="right"/>
    </xf>
    <xf numFmtId="4" fontId="5" fillId="0" borderId="61" xfId="0" applyNumberFormat="1" applyFont="1" applyBorder="1" applyAlignment="1">
      <alignment horizontal="right"/>
    </xf>
    <xf numFmtId="4" fontId="5" fillId="0" borderId="72" xfId="0" applyNumberFormat="1" applyFont="1" applyBorder="1" applyAlignment="1">
      <alignment horizontal="right"/>
    </xf>
    <xf numFmtId="4" fontId="4" fillId="0" borderId="65" xfId="0" applyNumberFormat="1" applyFont="1" applyBorder="1" applyAlignment="1">
      <alignment horizontal="right"/>
    </xf>
    <xf numFmtId="4" fontId="0" fillId="0" borderId="74" xfId="0" applyNumberFormat="1" applyBorder="1" applyAlignment="1">
      <alignment/>
    </xf>
    <xf numFmtId="4" fontId="0" fillId="0" borderId="75" xfId="0" applyNumberFormat="1" applyBorder="1" applyAlignment="1">
      <alignment/>
    </xf>
    <xf numFmtId="4" fontId="0" fillId="0" borderId="76" xfId="0" applyNumberForma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2" fontId="7" fillId="0" borderId="29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2" fontId="8" fillId="0" borderId="46" xfId="0" applyNumberFormat="1" applyFont="1" applyBorder="1" applyAlignment="1">
      <alignment horizontal="right"/>
    </xf>
    <xf numFmtId="2" fontId="0" fillId="0" borderId="0" xfId="0" applyNumberFormat="1" applyAlignment="1">
      <alignment horizontal="left"/>
    </xf>
    <xf numFmtId="4" fontId="4" fillId="0" borderId="29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0" fillId="0" borderId="61" xfId="0" applyNumberFormat="1" applyBorder="1" applyAlignment="1">
      <alignment horizontal="right"/>
    </xf>
    <xf numFmtId="4" fontId="0" fillId="0" borderId="77" xfId="0" applyNumberFormat="1" applyBorder="1" applyAlignment="1">
      <alignment horizontal="right"/>
    </xf>
    <xf numFmtId="4" fontId="4" fillId="0" borderId="64" xfId="0" applyNumberFormat="1" applyFont="1" applyBorder="1" applyAlignment="1">
      <alignment horizontal="center"/>
    </xf>
    <xf numFmtId="4" fontId="4" fillId="0" borderId="65" xfId="0" applyNumberFormat="1" applyFont="1" applyBorder="1" applyAlignment="1">
      <alignment horizontal="center"/>
    </xf>
    <xf numFmtId="4" fontId="0" fillId="0" borderId="58" xfId="0" applyNumberFormat="1" applyBorder="1" applyAlignment="1">
      <alignment/>
    </xf>
    <xf numFmtId="4" fontId="0" fillId="0" borderId="61" xfId="0" applyNumberFormat="1" applyBorder="1" applyAlignment="1">
      <alignment/>
    </xf>
    <xf numFmtId="4" fontId="0" fillId="0" borderId="77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14" xfId="0" applyNumberFormat="1" applyBorder="1" applyAlignment="1">
      <alignment/>
    </xf>
    <xf numFmtId="4" fontId="7" fillId="0" borderId="78" xfId="0" applyNumberFormat="1" applyFont="1" applyBorder="1" applyAlignment="1">
      <alignment horizontal="right"/>
    </xf>
    <xf numFmtId="4" fontId="7" fillId="0" borderId="69" xfId="0" applyNumberFormat="1" applyFont="1" applyBorder="1" applyAlignment="1">
      <alignment horizontal="right"/>
    </xf>
    <xf numFmtId="4" fontId="7" fillId="0" borderId="79" xfId="0" applyNumberFormat="1" applyFont="1" applyBorder="1" applyAlignment="1">
      <alignment horizontal="right"/>
    </xf>
    <xf numFmtId="4" fontId="4" fillId="0" borderId="72" xfId="0" applyNumberFormat="1" applyFont="1" applyBorder="1" applyAlignment="1">
      <alignment horizontal="right"/>
    </xf>
    <xf numFmtId="4" fontId="4" fillId="0" borderId="73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2" fontId="4" fillId="0" borderId="42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2" fontId="4" fillId="0" borderId="4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3" fillId="0" borderId="12" xfId="0" applyNumberFormat="1" applyFont="1" applyBorder="1" applyAlignment="1">
      <alignment horizontal="right"/>
    </xf>
    <xf numFmtId="4" fontId="3" fillId="0" borderId="4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4" fontId="0" fillId="0" borderId="80" xfId="0" applyNumberFormat="1" applyBorder="1" applyAlignment="1">
      <alignment horizontal="right"/>
    </xf>
    <xf numFmtId="4" fontId="0" fillId="0" borderId="81" xfId="0" applyNumberFormat="1" applyBorder="1" applyAlignment="1">
      <alignment horizontal="right"/>
    </xf>
    <xf numFmtId="4" fontId="0" fillId="0" borderId="82" xfId="0" applyNumberFormat="1" applyBorder="1" applyAlignment="1">
      <alignment/>
    </xf>
    <xf numFmtId="4" fontId="0" fillId="0" borderId="80" xfId="0" applyNumberFormat="1" applyBorder="1" applyAlignment="1">
      <alignment/>
    </xf>
    <xf numFmtId="4" fontId="0" fillId="0" borderId="81" xfId="0" applyNumberFormat="1" applyBorder="1" applyAlignment="1">
      <alignment/>
    </xf>
    <xf numFmtId="4" fontId="4" fillId="0" borderId="71" xfId="0" applyNumberFormat="1" applyFont="1" applyBorder="1" applyAlignment="1">
      <alignment horizontal="right"/>
    </xf>
    <xf numFmtId="4" fontId="4" fillId="0" borderId="83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zakova\Plocha\ROZBORY\Rozbory%203.%20Q.%202012\M&#352;\M&#352;%20J.%20Drdy\Rozborova%20zprava%20-2012%20(2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zakova\Plocha\ROZBORY\Rozbory%203.%20Q.%202012\M&#352;\Alternativn&#237;%20M&#352;\Rozborova%20zprava%20-30092012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zakova\Plocha\ROZBORY\Rozbory%203.%20Q.%202012\M&#352;\M&#352;%20B&#345;&#237;%20&#268;apk&#367;\M&#352;B&#268;%20Rozborov&#225;%20zpr&#225;va%20-%209%202012%20(2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zakova\Plocha\ROZBORY\Rozbory%203.%20Q.%202012\M&#352;\M&#352;%20Rybi&#269;ka\M&#352;%20RYBI&#268;KA%20-%20Rozborov&#225;%20zpr&#225;va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zakova\Plocha\ROZBORY\Rozbory%203.%20Q.%202012\M&#352;\M&#352;%20Klub&#237;&#269;ko\Rozborov&#225;%20zpr&#225;va%20-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zakova\Plocha\ROZBORY\Rozbory%203.%20Q.%202012\M&#352;\M&#352;%20Poh&#225;dka\Rozborov&#225;%20zpr&#225;va%20-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zakova\Plocha\ROZBORY\Rozbory%203.%20Q.%202012\M&#352;\M&#352;%20V%20Zahrad&#283;\Rozborova%20zprava%20-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zakova\Plocha\ROZBORY\Rozbory%203.%20Q.%202012\M&#352;\M&#352;%2028.%20&#345;&#237;jna\Rozborov&#225;%20zpr&#225;va%20-2012%20(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zakova\Plocha\ROZBORY\Rozbory%203.%20Q.%202012\M&#352;\M&#352;%20p.%20Sv.%20Horou\Rozborova%20zprava%20-2012%20(2)%20Pra&#382;&#225;kov&#22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zakova\Plocha\ROZBORY\Rozbory%203.%20Q.%202012\M&#352;\M&#352;%20Kli&#269;kova%20vila\Rozborova%20zprava%20-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zakova\Plocha\ROZBORY\Rozbory%203.%20Q.%202012\M&#352;\M&#352;%20Pern&#237;kov&#225;%20chaloupka\Rozborova%20zprava%20-2012%20(2)%20Pra&#382;&#225;kov&#22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zakova\Plocha\ROZBORY\Rozbory%203.%20Q.%202012\M&#352;\M&#352;%20&#352;koln&#237;\Rozborov&#225;%20zpr&#225;va%20-9-2012%20msskol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daje v rozborech"/>
      <sheetName val="Výnosy"/>
      <sheetName val="Náklady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údaje v rozborech"/>
      <sheetName val="Výnosy"/>
      <sheetName val="Náklady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údaje v rozborech"/>
      <sheetName val="Výnosy"/>
      <sheetName val="Náklady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ýnosy"/>
      <sheetName val="Náklad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daje v rozborech"/>
      <sheetName val="Výnosy"/>
      <sheetName val="Náklad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údaje v rozborech"/>
      <sheetName val="Výnosy"/>
      <sheetName val="Náklad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údaje v rozborech"/>
      <sheetName val="Výnosy"/>
      <sheetName val="Náklad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údaje v rozborech"/>
      <sheetName val="Výnosy"/>
      <sheetName val="Náklad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údaje v rozborech"/>
      <sheetName val="Výnosy"/>
      <sheetName val="Náklad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údaje v rozborech"/>
      <sheetName val="Výnosy"/>
      <sheetName val="Náklad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údaje v rozborech"/>
      <sheetName val="Výnosy"/>
      <sheetName val="Náklad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údaje v rozborech"/>
      <sheetName val="Výnosy"/>
      <sheetName val="Náklady"/>
      <sheetName val="Komentá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A79">
      <selection activeCell="G84" sqref="G84"/>
    </sheetView>
  </sheetViews>
  <sheetFormatPr defaultColWidth="9.140625" defaultRowHeight="15"/>
  <cols>
    <col min="1" max="1" width="22.421875" style="0" customWidth="1"/>
    <col min="2" max="2" width="13.7109375" style="47" customWidth="1"/>
    <col min="3" max="3" width="14.421875" style="47" customWidth="1"/>
    <col min="4" max="4" width="12.7109375" style="47" customWidth="1"/>
    <col min="5" max="5" width="12.7109375" style="0" customWidth="1"/>
    <col min="6" max="6" width="6.57421875" style="0" customWidth="1"/>
    <col min="7" max="7" width="14.00390625" style="47" customWidth="1"/>
    <col min="8" max="8" width="13.140625" style="47" customWidth="1"/>
    <col min="9" max="9" width="12.7109375" style="0" customWidth="1"/>
    <col min="10" max="10" width="6.57421875" style="0" customWidth="1"/>
    <col min="11" max="11" width="13.57421875" style="47" customWidth="1"/>
    <col min="12" max="12" width="12.7109375" style="47" customWidth="1"/>
    <col min="13" max="13" width="12.7109375" style="0" customWidth="1"/>
    <col min="14" max="14" width="6.57421875" style="0" customWidth="1"/>
    <col min="15" max="15" width="7.00390625" style="0" bestFit="1" customWidth="1"/>
  </cols>
  <sheetData>
    <row r="1" spans="1:14" ht="15">
      <c r="A1" s="117" t="s">
        <v>64</v>
      </c>
      <c r="B1" s="118"/>
      <c r="C1" s="118"/>
      <c r="D1" s="37"/>
      <c r="E1" s="119" t="s">
        <v>65</v>
      </c>
      <c r="F1" s="117"/>
      <c r="G1" s="118" t="s">
        <v>95</v>
      </c>
      <c r="H1" s="37"/>
      <c r="I1" s="37"/>
      <c r="J1" s="117"/>
      <c r="K1" s="120"/>
      <c r="L1" s="37"/>
      <c r="N1" s="117"/>
    </row>
    <row r="2" spans="1:14" ht="16.5" thickBot="1">
      <c r="A2" s="1" t="s">
        <v>0</v>
      </c>
      <c r="B2" s="38" t="s">
        <v>1</v>
      </c>
      <c r="C2" s="38"/>
      <c r="D2" s="37"/>
      <c r="E2" s="37"/>
      <c r="F2" s="1"/>
      <c r="G2" s="38"/>
      <c r="H2" s="37"/>
      <c r="I2" s="37"/>
      <c r="J2" s="1"/>
      <c r="K2" s="121"/>
      <c r="L2" s="37"/>
      <c r="N2" s="1"/>
    </row>
    <row r="3" spans="1:15" ht="15">
      <c r="A3" s="2" t="s">
        <v>2</v>
      </c>
      <c r="B3" s="39" t="s">
        <v>3</v>
      </c>
      <c r="C3" s="40" t="s">
        <v>4</v>
      </c>
      <c r="D3" s="41" t="s">
        <v>5</v>
      </c>
      <c r="E3" s="62"/>
      <c r="F3" s="4" t="s">
        <v>6</v>
      </c>
      <c r="G3" s="42" t="s">
        <v>4</v>
      </c>
      <c r="H3" s="41" t="s">
        <v>7</v>
      </c>
      <c r="I3" s="62"/>
      <c r="J3" s="4" t="s">
        <v>6</v>
      </c>
      <c r="K3" s="124" t="s">
        <v>4</v>
      </c>
      <c r="L3" s="41" t="s">
        <v>8</v>
      </c>
      <c r="M3" s="3"/>
      <c r="N3" s="4" t="s">
        <v>6</v>
      </c>
      <c r="O3" s="92" t="s">
        <v>62</v>
      </c>
    </row>
    <row r="4" spans="1:15" ht="15.75" customHeight="1" thickBot="1">
      <c r="A4" s="5"/>
      <c r="B4" s="43" t="s">
        <v>9</v>
      </c>
      <c r="C4" s="44" t="s">
        <v>10</v>
      </c>
      <c r="D4" s="45" t="s">
        <v>11</v>
      </c>
      <c r="E4" s="45" t="s">
        <v>12</v>
      </c>
      <c r="F4" s="7" t="s">
        <v>13</v>
      </c>
      <c r="G4" s="46" t="s">
        <v>14</v>
      </c>
      <c r="H4" s="45" t="s">
        <v>11</v>
      </c>
      <c r="I4" s="45" t="s">
        <v>12</v>
      </c>
      <c r="J4" s="7" t="s">
        <v>13</v>
      </c>
      <c r="K4" s="125" t="s">
        <v>15</v>
      </c>
      <c r="L4" s="45" t="s">
        <v>11</v>
      </c>
      <c r="M4" s="6" t="s">
        <v>12</v>
      </c>
      <c r="N4" s="7" t="s">
        <v>13</v>
      </c>
      <c r="O4" s="93" t="s">
        <v>63</v>
      </c>
    </row>
    <row r="5" spans="1:15" ht="15.75" customHeight="1">
      <c r="A5" s="8" t="s">
        <v>16</v>
      </c>
      <c r="B5" s="63">
        <v>78600</v>
      </c>
      <c r="C5" s="64">
        <v>78600</v>
      </c>
      <c r="D5" s="83">
        <v>25862.6</v>
      </c>
      <c r="E5" s="83"/>
      <c r="F5" s="97">
        <f>ROUND((D5+E5)/(C5/100),1)</f>
        <v>32.9</v>
      </c>
      <c r="G5" s="110">
        <v>78600</v>
      </c>
      <c r="H5" s="83">
        <v>30440.8</v>
      </c>
      <c r="I5" s="83"/>
      <c r="J5" s="97">
        <f>ROUND((H5+I5)/(G5/100),1)</f>
        <v>38.7</v>
      </c>
      <c r="K5" s="113">
        <v>83083</v>
      </c>
      <c r="L5" s="83">
        <v>83112.6</v>
      </c>
      <c r="M5" s="83"/>
      <c r="N5" s="97">
        <f>ROUND((L5+M5)/(K5/100),1)</f>
        <v>100</v>
      </c>
      <c r="O5" s="9">
        <f>ROUND((L5+M5)/(B5/100),1)</f>
        <v>105.7</v>
      </c>
    </row>
    <row r="6" spans="1:15" ht="15.75" customHeight="1">
      <c r="A6" s="11" t="s">
        <v>17</v>
      </c>
      <c r="B6" s="65">
        <v>36000</v>
      </c>
      <c r="C6" s="66">
        <v>36000</v>
      </c>
      <c r="D6" s="84">
        <v>20200</v>
      </c>
      <c r="E6" s="84"/>
      <c r="F6" s="98">
        <f aca="true" t="shared" si="0" ref="F6:F37">ROUND((D6+E6)/(C6/100),1)</f>
        <v>56.1</v>
      </c>
      <c r="G6" s="111">
        <v>36000</v>
      </c>
      <c r="H6" s="84">
        <v>29500</v>
      </c>
      <c r="I6" s="84"/>
      <c r="J6" s="98">
        <f aca="true" t="shared" si="1" ref="J6:J37">ROUND((H6+I6)/(G6/100),1)</f>
        <v>81.9</v>
      </c>
      <c r="K6" s="114">
        <v>39000</v>
      </c>
      <c r="L6" s="84">
        <v>38800</v>
      </c>
      <c r="M6" s="84"/>
      <c r="N6" s="98">
        <f aca="true" t="shared" si="2" ref="N6:N37">ROUND((L6+M6)/(K6/100),1)</f>
        <v>99.5</v>
      </c>
      <c r="O6" s="9">
        <f aca="true" t="shared" si="3" ref="O6:O37">ROUND((L6+M6)/(B6/100),1)</f>
        <v>107.8</v>
      </c>
    </row>
    <row r="7" spans="1:15" ht="15.75" customHeight="1">
      <c r="A7" s="11" t="s">
        <v>18</v>
      </c>
      <c r="B7" s="65"/>
      <c r="C7" s="66"/>
      <c r="D7" s="84"/>
      <c r="E7" s="84"/>
      <c r="F7" s="98" t="e">
        <f t="shared" si="0"/>
        <v>#DIV/0!</v>
      </c>
      <c r="G7" s="111"/>
      <c r="H7" s="84"/>
      <c r="I7" s="84"/>
      <c r="J7" s="98" t="e">
        <f t="shared" si="1"/>
        <v>#DIV/0!</v>
      </c>
      <c r="K7" s="114"/>
      <c r="L7" s="84"/>
      <c r="M7" s="84"/>
      <c r="N7" s="98" t="e">
        <f t="shared" si="2"/>
        <v>#DIV/0!</v>
      </c>
      <c r="O7" s="9" t="e">
        <f t="shared" si="3"/>
        <v>#DIV/0!</v>
      </c>
    </row>
    <row r="8" spans="1:15" ht="15.75" customHeight="1">
      <c r="A8" s="11" t="s">
        <v>19</v>
      </c>
      <c r="B8" s="65">
        <v>6000</v>
      </c>
      <c r="C8" s="66">
        <v>6000</v>
      </c>
      <c r="D8" s="84">
        <v>3550.51</v>
      </c>
      <c r="E8" s="84"/>
      <c r="F8" s="98">
        <f t="shared" si="0"/>
        <v>59.2</v>
      </c>
      <c r="G8" s="111">
        <v>6000</v>
      </c>
      <c r="H8" s="84">
        <v>4023.83</v>
      </c>
      <c r="I8" s="84"/>
      <c r="J8" s="98">
        <f t="shared" si="1"/>
        <v>67.1</v>
      </c>
      <c r="K8" s="114">
        <v>6500</v>
      </c>
      <c r="L8" s="84">
        <v>6353.74</v>
      </c>
      <c r="M8" s="84"/>
      <c r="N8" s="98">
        <f t="shared" si="2"/>
        <v>97.7</v>
      </c>
      <c r="O8" s="9">
        <f t="shared" si="3"/>
        <v>105.9</v>
      </c>
    </row>
    <row r="9" spans="1:15" ht="15.75" customHeight="1">
      <c r="A9" s="11" t="s">
        <v>20</v>
      </c>
      <c r="B9" s="65">
        <v>120000</v>
      </c>
      <c r="C9" s="66">
        <v>120000</v>
      </c>
      <c r="D9" s="84">
        <v>70201</v>
      </c>
      <c r="E9" s="84"/>
      <c r="F9" s="98">
        <f t="shared" si="0"/>
        <v>58.5</v>
      </c>
      <c r="G9" s="111">
        <v>120000</v>
      </c>
      <c r="H9" s="84">
        <v>70201</v>
      </c>
      <c r="I9" s="84"/>
      <c r="J9" s="98">
        <f t="shared" si="1"/>
        <v>58.5</v>
      </c>
      <c r="K9" s="114">
        <v>126000</v>
      </c>
      <c r="L9" s="84">
        <v>125627</v>
      </c>
      <c r="M9" s="84"/>
      <c r="N9" s="98">
        <f t="shared" si="2"/>
        <v>99.7</v>
      </c>
      <c r="O9" s="9">
        <f t="shared" si="3"/>
        <v>104.7</v>
      </c>
    </row>
    <row r="10" spans="1:15" ht="15.75" customHeight="1">
      <c r="A10" s="11" t="s">
        <v>21</v>
      </c>
      <c r="B10" s="65"/>
      <c r="C10" s="66"/>
      <c r="D10" s="84"/>
      <c r="E10" s="84"/>
      <c r="F10" s="98" t="e">
        <f t="shared" si="0"/>
        <v>#DIV/0!</v>
      </c>
      <c r="G10" s="111"/>
      <c r="H10" s="84"/>
      <c r="I10" s="84"/>
      <c r="J10" s="98" t="e">
        <f t="shared" si="1"/>
        <v>#DIV/0!</v>
      </c>
      <c r="K10" s="114"/>
      <c r="L10" s="84"/>
      <c r="M10" s="84"/>
      <c r="N10" s="98" t="e">
        <f t="shared" si="2"/>
        <v>#DIV/0!</v>
      </c>
      <c r="O10" s="9" t="e">
        <f t="shared" si="3"/>
        <v>#DIV/0!</v>
      </c>
    </row>
    <row r="11" spans="1:15" ht="15.75" customHeight="1">
      <c r="A11" s="11" t="s">
        <v>22</v>
      </c>
      <c r="B11" s="65"/>
      <c r="C11" s="66"/>
      <c r="D11" s="84"/>
      <c r="E11" s="84"/>
      <c r="F11" s="98" t="e">
        <f t="shared" si="0"/>
        <v>#DIV/0!</v>
      </c>
      <c r="G11" s="111"/>
      <c r="H11" s="84"/>
      <c r="I11" s="84"/>
      <c r="J11" s="98" t="e">
        <f t="shared" si="1"/>
        <v>#DIV/0!</v>
      </c>
      <c r="K11" s="114"/>
      <c r="L11" s="84"/>
      <c r="M11" s="84"/>
      <c r="N11" s="98" t="e">
        <f t="shared" si="2"/>
        <v>#DIV/0!</v>
      </c>
      <c r="O11" s="9" t="e">
        <f t="shared" si="3"/>
        <v>#DIV/0!</v>
      </c>
    </row>
    <row r="12" spans="1:15" ht="15.75" customHeight="1">
      <c r="A12" s="11" t="s">
        <v>66</v>
      </c>
      <c r="B12" s="65"/>
      <c r="C12" s="66"/>
      <c r="D12" s="84"/>
      <c r="E12" s="84"/>
      <c r="F12" s="98" t="e">
        <f t="shared" si="0"/>
        <v>#DIV/0!</v>
      </c>
      <c r="G12" s="111"/>
      <c r="H12" s="84"/>
      <c r="I12" s="84"/>
      <c r="J12" s="98" t="e">
        <f t="shared" si="1"/>
        <v>#DIV/0!</v>
      </c>
      <c r="K12" s="114"/>
      <c r="L12" s="84"/>
      <c r="M12" s="84"/>
      <c r="N12" s="98" t="e">
        <f t="shared" si="2"/>
        <v>#DIV/0!</v>
      </c>
      <c r="O12" s="9" t="e">
        <f t="shared" si="3"/>
        <v>#DIV/0!</v>
      </c>
    </row>
    <row r="13" spans="1:15" ht="15.75" customHeight="1">
      <c r="A13" s="11" t="s">
        <v>67</v>
      </c>
      <c r="B13" s="65"/>
      <c r="C13" s="66"/>
      <c r="D13" s="84"/>
      <c r="E13" s="84"/>
      <c r="F13" s="98" t="e">
        <f t="shared" si="0"/>
        <v>#DIV/0!</v>
      </c>
      <c r="G13" s="111"/>
      <c r="H13" s="84"/>
      <c r="I13" s="84"/>
      <c r="J13" s="98" t="e">
        <f t="shared" si="1"/>
        <v>#DIV/0!</v>
      </c>
      <c r="K13" s="114"/>
      <c r="L13" s="84"/>
      <c r="M13" s="84"/>
      <c r="N13" s="98" t="e">
        <f t="shared" si="2"/>
        <v>#DIV/0!</v>
      </c>
      <c r="O13" s="9" t="e">
        <f t="shared" si="3"/>
        <v>#DIV/0!</v>
      </c>
    </row>
    <row r="14" spans="1:15" ht="15.75" customHeight="1">
      <c r="A14" s="11" t="s">
        <v>68</v>
      </c>
      <c r="B14" s="65"/>
      <c r="C14" s="66"/>
      <c r="D14" s="84"/>
      <c r="E14" s="84"/>
      <c r="F14" s="98" t="e">
        <f t="shared" si="0"/>
        <v>#DIV/0!</v>
      </c>
      <c r="G14" s="111"/>
      <c r="H14" s="84"/>
      <c r="I14" s="84"/>
      <c r="J14" s="98" t="e">
        <f t="shared" si="1"/>
        <v>#DIV/0!</v>
      </c>
      <c r="K14" s="114"/>
      <c r="L14" s="84"/>
      <c r="M14" s="84"/>
      <c r="N14" s="98" t="e">
        <f t="shared" si="2"/>
        <v>#DIV/0!</v>
      </c>
      <c r="O14" s="9" t="e">
        <f t="shared" si="3"/>
        <v>#DIV/0!</v>
      </c>
    </row>
    <row r="15" spans="1:15" ht="15.75" customHeight="1">
      <c r="A15" s="11" t="s">
        <v>23</v>
      </c>
      <c r="B15" s="65">
        <v>51600</v>
      </c>
      <c r="C15" s="66">
        <v>51600</v>
      </c>
      <c r="D15" s="84">
        <v>39604.31</v>
      </c>
      <c r="E15" s="84"/>
      <c r="F15" s="98">
        <f t="shared" si="0"/>
        <v>76.8</v>
      </c>
      <c r="G15" s="111">
        <v>51600</v>
      </c>
      <c r="H15" s="84">
        <v>40735.29</v>
      </c>
      <c r="I15" s="84"/>
      <c r="J15" s="98">
        <f t="shared" si="1"/>
        <v>78.9</v>
      </c>
      <c r="K15" s="114">
        <v>52300</v>
      </c>
      <c r="L15" s="84">
        <v>52298.27</v>
      </c>
      <c r="M15" s="84"/>
      <c r="N15" s="98">
        <f t="shared" si="2"/>
        <v>100</v>
      </c>
      <c r="O15" s="9">
        <f t="shared" si="3"/>
        <v>101.4</v>
      </c>
    </row>
    <row r="16" spans="1:15" ht="15.75" customHeight="1">
      <c r="A16" s="11" t="s">
        <v>24</v>
      </c>
      <c r="B16" s="65">
        <v>1000</v>
      </c>
      <c r="C16" s="66">
        <v>1000</v>
      </c>
      <c r="D16" s="84">
        <v>0</v>
      </c>
      <c r="E16" s="84"/>
      <c r="F16" s="98">
        <f t="shared" si="0"/>
        <v>0</v>
      </c>
      <c r="G16" s="111">
        <v>1000</v>
      </c>
      <c r="H16" s="84">
        <v>893</v>
      </c>
      <c r="I16" s="84"/>
      <c r="J16" s="98">
        <f t="shared" si="1"/>
        <v>89.3</v>
      </c>
      <c r="K16" s="114">
        <v>900</v>
      </c>
      <c r="L16" s="84">
        <v>893</v>
      </c>
      <c r="M16" s="84"/>
      <c r="N16" s="98">
        <f t="shared" si="2"/>
        <v>99.2</v>
      </c>
      <c r="O16" s="9">
        <f t="shared" si="3"/>
        <v>89.3</v>
      </c>
    </row>
    <row r="17" spans="1:15" ht="15.75" customHeight="1">
      <c r="A17" s="11" t="s">
        <v>69</v>
      </c>
      <c r="B17" s="65">
        <v>1000</v>
      </c>
      <c r="C17" s="66">
        <v>1000</v>
      </c>
      <c r="D17" s="84">
        <v>0</v>
      </c>
      <c r="E17" s="84"/>
      <c r="F17" s="98">
        <f t="shared" si="0"/>
        <v>0</v>
      </c>
      <c r="G17" s="111">
        <v>1000</v>
      </c>
      <c r="H17" s="84">
        <v>0</v>
      </c>
      <c r="I17" s="84"/>
      <c r="J17" s="98">
        <f t="shared" si="1"/>
        <v>0</v>
      </c>
      <c r="K17" s="114"/>
      <c r="L17" s="84"/>
      <c r="M17" s="84"/>
      <c r="N17" s="98" t="e">
        <f t="shared" si="2"/>
        <v>#DIV/0!</v>
      </c>
      <c r="O17" s="9">
        <f t="shared" si="3"/>
        <v>0</v>
      </c>
    </row>
    <row r="18" spans="1:15" ht="15.75" customHeight="1">
      <c r="A18" s="11" t="s">
        <v>25</v>
      </c>
      <c r="B18" s="65">
        <v>102200</v>
      </c>
      <c r="C18" s="66">
        <v>102200</v>
      </c>
      <c r="D18" s="84">
        <v>49022.59</v>
      </c>
      <c r="E18" s="84"/>
      <c r="F18" s="98">
        <f t="shared" si="0"/>
        <v>48</v>
      </c>
      <c r="G18" s="111">
        <v>102200</v>
      </c>
      <c r="H18" s="84">
        <v>81934.41</v>
      </c>
      <c r="I18" s="84"/>
      <c r="J18" s="98">
        <f t="shared" si="1"/>
        <v>80.2</v>
      </c>
      <c r="K18" s="114">
        <v>113600</v>
      </c>
      <c r="L18" s="84">
        <v>113535.83</v>
      </c>
      <c r="M18" s="84"/>
      <c r="N18" s="98">
        <f t="shared" si="2"/>
        <v>99.9</v>
      </c>
      <c r="O18" s="9">
        <f t="shared" si="3"/>
        <v>111.1</v>
      </c>
    </row>
    <row r="19" spans="1:15" ht="15.75" customHeight="1">
      <c r="A19" s="11" t="s">
        <v>26</v>
      </c>
      <c r="B19" s="65">
        <v>1715782</v>
      </c>
      <c r="C19" s="66">
        <v>1772877</v>
      </c>
      <c r="D19" s="84">
        <v>824309</v>
      </c>
      <c r="E19" s="84"/>
      <c r="F19" s="98">
        <f t="shared" si="0"/>
        <v>46.5</v>
      </c>
      <c r="G19" s="111">
        <v>1756012</v>
      </c>
      <c r="H19" s="84">
        <v>1216379</v>
      </c>
      <c r="I19" s="84"/>
      <c r="J19" s="98">
        <f t="shared" si="1"/>
        <v>69.3</v>
      </c>
      <c r="K19" s="114">
        <v>1752775</v>
      </c>
      <c r="L19" s="84">
        <v>1752775</v>
      </c>
      <c r="M19" s="84"/>
      <c r="N19" s="98">
        <f t="shared" si="2"/>
        <v>100</v>
      </c>
      <c r="O19" s="9">
        <f t="shared" si="3"/>
        <v>102.2</v>
      </c>
    </row>
    <row r="20" spans="1:15" ht="15.75" customHeight="1">
      <c r="A20" s="11" t="s">
        <v>27</v>
      </c>
      <c r="B20" s="65"/>
      <c r="C20" s="66"/>
      <c r="D20" s="84"/>
      <c r="E20" s="84"/>
      <c r="F20" s="98" t="e">
        <f t="shared" si="0"/>
        <v>#DIV/0!</v>
      </c>
      <c r="G20" s="111"/>
      <c r="H20" s="84"/>
      <c r="I20" s="84"/>
      <c r="J20" s="98" t="e">
        <f t="shared" si="1"/>
        <v>#DIV/0!</v>
      </c>
      <c r="K20" s="114"/>
      <c r="L20" s="84"/>
      <c r="M20" s="84"/>
      <c r="N20" s="98" t="e">
        <f t="shared" si="2"/>
        <v>#DIV/0!</v>
      </c>
      <c r="O20" s="9" t="e">
        <f t="shared" si="3"/>
        <v>#DIV/0!</v>
      </c>
    </row>
    <row r="21" spans="1:15" ht="15.75" customHeight="1">
      <c r="A21" s="11" t="s">
        <v>28</v>
      </c>
      <c r="B21" s="65"/>
      <c r="C21" s="66"/>
      <c r="D21" s="84"/>
      <c r="E21" s="84"/>
      <c r="F21" s="98" t="e">
        <f t="shared" si="0"/>
        <v>#DIV/0!</v>
      </c>
      <c r="G21" s="111"/>
      <c r="H21" s="84"/>
      <c r="I21" s="84"/>
      <c r="J21" s="98" t="e">
        <f t="shared" si="1"/>
        <v>#DIV/0!</v>
      </c>
      <c r="K21" s="114"/>
      <c r="L21" s="84"/>
      <c r="M21" s="84"/>
      <c r="N21" s="98" t="e">
        <f t="shared" si="2"/>
        <v>#DIV/0!</v>
      </c>
      <c r="O21" s="9" t="e">
        <f t="shared" si="3"/>
        <v>#DIV/0!</v>
      </c>
    </row>
    <row r="22" spans="1:15" ht="15.75" customHeight="1">
      <c r="A22" s="11" t="s">
        <v>29</v>
      </c>
      <c r="B22" s="65"/>
      <c r="C22" s="66"/>
      <c r="D22" s="84"/>
      <c r="E22" s="84"/>
      <c r="F22" s="98" t="e">
        <f t="shared" si="0"/>
        <v>#DIV/0!</v>
      </c>
      <c r="G22" s="111"/>
      <c r="H22" s="84"/>
      <c r="I22" s="84"/>
      <c r="J22" s="98" t="e">
        <f t="shared" si="1"/>
        <v>#DIV/0!</v>
      </c>
      <c r="K22" s="114"/>
      <c r="L22" s="84"/>
      <c r="M22" s="84"/>
      <c r="N22" s="98" t="e">
        <f t="shared" si="2"/>
        <v>#DIV/0!</v>
      </c>
      <c r="O22" s="9" t="e">
        <f t="shared" si="3"/>
        <v>#DIV/0!</v>
      </c>
    </row>
    <row r="23" spans="1:15" ht="15.75" customHeight="1">
      <c r="A23" s="11" t="s">
        <v>30</v>
      </c>
      <c r="B23" s="65"/>
      <c r="C23" s="66"/>
      <c r="D23" s="84"/>
      <c r="E23" s="84"/>
      <c r="F23" s="98" t="e">
        <f t="shared" si="0"/>
        <v>#DIV/0!</v>
      </c>
      <c r="G23" s="111"/>
      <c r="H23" s="84"/>
      <c r="I23" s="84"/>
      <c r="J23" s="98" t="e">
        <f t="shared" si="1"/>
        <v>#DIV/0!</v>
      </c>
      <c r="K23" s="114"/>
      <c r="L23" s="84"/>
      <c r="M23" s="84"/>
      <c r="N23" s="98" t="e">
        <f t="shared" si="2"/>
        <v>#DIV/0!</v>
      </c>
      <c r="O23" s="9" t="e">
        <f t="shared" si="3"/>
        <v>#DIV/0!</v>
      </c>
    </row>
    <row r="24" spans="1:15" ht="15.75" customHeight="1">
      <c r="A24" s="11" t="s">
        <v>70</v>
      </c>
      <c r="B24" s="65"/>
      <c r="C24" s="66"/>
      <c r="D24" s="84"/>
      <c r="E24" s="84"/>
      <c r="F24" s="98" t="e">
        <f t="shared" si="0"/>
        <v>#DIV/0!</v>
      </c>
      <c r="G24" s="111"/>
      <c r="H24" s="84"/>
      <c r="I24" s="84"/>
      <c r="J24" s="98" t="e">
        <f t="shared" si="1"/>
        <v>#DIV/0!</v>
      </c>
      <c r="K24" s="114"/>
      <c r="L24" s="84"/>
      <c r="M24" s="84"/>
      <c r="N24" s="98" t="e">
        <f t="shared" si="2"/>
        <v>#DIV/0!</v>
      </c>
      <c r="O24" s="9" t="e">
        <f t="shared" si="3"/>
        <v>#DIV/0!</v>
      </c>
    </row>
    <row r="25" spans="1:15" ht="15.75" customHeight="1">
      <c r="A25" s="11" t="s">
        <v>31</v>
      </c>
      <c r="B25" s="65"/>
      <c r="C25" s="66"/>
      <c r="D25" s="84"/>
      <c r="E25" s="84"/>
      <c r="F25" s="98" t="e">
        <f t="shared" si="0"/>
        <v>#DIV/0!</v>
      </c>
      <c r="G25" s="111"/>
      <c r="H25" s="84"/>
      <c r="I25" s="84"/>
      <c r="J25" s="98" t="e">
        <f t="shared" si="1"/>
        <v>#DIV/0!</v>
      </c>
      <c r="K25" s="114"/>
      <c r="L25" s="84"/>
      <c r="M25" s="84"/>
      <c r="N25" s="98" t="e">
        <f t="shared" si="2"/>
        <v>#DIV/0!</v>
      </c>
      <c r="O25" s="9" t="e">
        <f t="shared" si="3"/>
        <v>#DIV/0!</v>
      </c>
    </row>
    <row r="26" spans="1:15" ht="15.75" customHeight="1">
      <c r="A26" s="11" t="s">
        <v>32</v>
      </c>
      <c r="B26" s="65"/>
      <c r="C26" s="66"/>
      <c r="D26" s="84"/>
      <c r="E26" s="84"/>
      <c r="F26" s="98" t="e">
        <f t="shared" si="0"/>
        <v>#DIV/0!</v>
      </c>
      <c r="G26" s="111"/>
      <c r="H26" s="84"/>
      <c r="I26" s="84"/>
      <c r="J26" s="98" t="e">
        <f t="shared" si="1"/>
        <v>#DIV/0!</v>
      </c>
      <c r="K26" s="114"/>
      <c r="L26" s="84"/>
      <c r="M26" s="84"/>
      <c r="N26" s="98" t="e">
        <f t="shared" si="2"/>
        <v>#DIV/0!</v>
      </c>
      <c r="O26" s="9" t="e">
        <f t="shared" si="3"/>
        <v>#DIV/0!</v>
      </c>
    </row>
    <row r="27" spans="1:15" ht="15.75" customHeight="1">
      <c r="A27" s="11" t="s">
        <v>71</v>
      </c>
      <c r="B27" s="65"/>
      <c r="C27" s="66"/>
      <c r="D27" s="84"/>
      <c r="E27" s="84"/>
      <c r="F27" s="98" t="e">
        <f t="shared" si="0"/>
        <v>#DIV/0!</v>
      </c>
      <c r="G27" s="111"/>
      <c r="H27" s="84"/>
      <c r="I27" s="84"/>
      <c r="J27" s="98" t="e">
        <f t="shared" si="1"/>
        <v>#DIV/0!</v>
      </c>
      <c r="K27" s="114"/>
      <c r="L27" s="84"/>
      <c r="M27" s="84"/>
      <c r="N27" s="98" t="e">
        <f t="shared" si="2"/>
        <v>#DIV/0!</v>
      </c>
      <c r="O27" s="9" t="e">
        <f t="shared" si="3"/>
        <v>#DIV/0!</v>
      </c>
    </row>
    <row r="28" spans="1:15" ht="15.75" customHeight="1">
      <c r="A28" s="11" t="s">
        <v>33</v>
      </c>
      <c r="B28" s="65">
        <v>42416</v>
      </c>
      <c r="C28" s="66">
        <v>42416</v>
      </c>
      <c r="D28" s="84">
        <v>17193</v>
      </c>
      <c r="E28" s="84"/>
      <c r="F28" s="98">
        <f t="shared" si="0"/>
        <v>40.5</v>
      </c>
      <c r="G28" s="111">
        <v>42416</v>
      </c>
      <c r="H28" s="84">
        <v>31963.7</v>
      </c>
      <c r="I28" s="84"/>
      <c r="J28" s="98">
        <f t="shared" si="1"/>
        <v>75.4</v>
      </c>
      <c r="K28" s="114">
        <v>43400</v>
      </c>
      <c r="L28" s="84">
        <v>43414.7</v>
      </c>
      <c r="M28" s="84"/>
      <c r="N28" s="98">
        <f t="shared" si="2"/>
        <v>100</v>
      </c>
      <c r="O28" s="9">
        <f t="shared" si="3"/>
        <v>102.4</v>
      </c>
    </row>
    <row r="29" spans="1:15" ht="15.75" customHeight="1">
      <c r="A29" s="11" t="s">
        <v>34</v>
      </c>
      <c r="B29" s="65">
        <v>11312</v>
      </c>
      <c r="C29" s="66">
        <v>11312</v>
      </c>
      <c r="D29" s="84">
        <v>5658</v>
      </c>
      <c r="E29" s="84"/>
      <c r="F29" s="98">
        <f t="shared" si="0"/>
        <v>50</v>
      </c>
      <c r="G29" s="111">
        <v>11312</v>
      </c>
      <c r="H29" s="84">
        <v>8487</v>
      </c>
      <c r="I29" s="84"/>
      <c r="J29" s="98">
        <f t="shared" si="1"/>
        <v>75</v>
      </c>
      <c r="K29" s="114">
        <v>11312</v>
      </c>
      <c r="L29" s="84">
        <v>11312</v>
      </c>
      <c r="M29" s="84"/>
      <c r="N29" s="98">
        <f t="shared" si="2"/>
        <v>100</v>
      </c>
      <c r="O29" s="9">
        <f t="shared" si="3"/>
        <v>100</v>
      </c>
    </row>
    <row r="30" spans="1:15" ht="15.75" customHeight="1">
      <c r="A30" s="11" t="s">
        <v>72</v>
      </c>
      <c r="B30" s="65"/>
      <c r="C30" s="66"/>
      <c r="D30" s="84"/>
      <c r="E30" s="84"/>
      <c r="F30" s="98" t="e">
        <f t="shared" si="0"/>
        <v>#DIV/0!</v>
      </c>
      <c r="G30" s="111"/>
      <c r="H30" s="84"/>
      <c r="I30" s="84"/>
      <c r="J30" s="98" t="e">
        <f t="shared" si="1"/>
        <v>#DIV/0!</v>
      </c>
      <c r="K30" s="114"/>
      <c r="L30" s="84"/>
      <c r="M30" s="84"/>
      <c r="N30" s="98" t="e">
        <f t="shared" si="2"/>
        <v>#DIV/0!</v>
      </c>
      <c r="O30" s="9" t="e">
        <f t="shared" si="3"/>
        <v>#DIV/0!</v>
      </c>
    </row>
    <row r="31" spans="1:15" ht="15.75" customHeight="1">
      <c r="A31" s="11" t="s">
        <v>35</v>
      </c>
      <c r="B31" s="65"/>
      <c r="C31" s="66"/>
      <c r="D31" s="84"/>
      <c r="E31" s="84"/>
      <c r="F31" s="98" t="e">
        <f t="shared" si="0"/>
        <v>#DIV/0!</v>
      </c>
      <c r="G31" s="111"/>
      <c r="H31" s="84"/>
      <c r="I31" s="84"/>
      <c r="J31" s="98" t="e">
        <f t="shared" si="1"/>
        <v>#DIV/0!</v>
      </c>
      <c r="K31" s="114"/>
      <c r="L31" s="84"/>
      <c r="M31" s="84"/>
      <c r="N31" s="98" t="e">
        <f t="shared" si="2"/>
        <v>#DIV/0!</v>
      </c>
      <c r="O31" s="9" t="e">
        <f t="shared" si="3"/>
        <v>#DIV/0!</v>
      </c>
    </row>
    <row r="32" spans="1:15" ht="15">
      <c r="A32" s="11" t="s">
        <v>73</v>
      </c>
      <c r="B32" s="65"/>
      <c r="C32" s="66"/>
      <c r="D32" s="84"/>
      <c r="E32" s="84"/>
      <c r="F32" s="98" t="e">
        <f t="shared" si="0"/>
        <v>#DIV/0!</v>
      </c>
      <c r="G32" s="111"/>
      <c r="H32" s="84"/>
      <c r="I32" s="84"/>
      <c r="J32" s="98" t="e">
        <f t="shared" si="1"/>
        <v>#DIV/0!</v>
      </c>
      <c r="K32" s="114"/>
      <c r="L32" s="84"/>
      <c r="M32" s="84"/>
      <c r="N32" s="98" t="e">
        <f t="shared" si="2"/>
        <v>#DIV/0!</v>
      </c>
      <c r="O32" s="9" t="e">
        <f t="shared" si="3"/>
        <v>#DIV/0!</v>
      </c>
    </row>
    <row r="33" spans="1:15" ht="15">
      <c r="A33" s="11" t="s">
        <v>36</v>
      </c>
      <c r="B33" s="65"/>
      <c r="C33" s="66"/>
      <c r="D33" s="84"/>
      <c r="E33" s="84"/>
      <c r="F33" s="98" t="e">
        <f t="shared" si="0"/>
        <v>#DIV/0!</v>
      </c>
      <c r="G33" s="111"/>
      <c r="H33" s="84"/>
      <c r="I33" s="84"/>
      <c r="J33" s="98" t="e">
        <f t="shared" si="1"/>
        <v>#DIV/0!</v>
      </c>
      <c r="K33" s="114"/>
      <c r="L33" s="84"/>
      <c r="M33" s="84"/>
      <c r="N33" s="98" t="e">
        <f t="shared" si="2"/>
        <v>#DIV/0!</v>
      </c>
      <c r="O33" s="9" t="e">
        <f t="shared" si="3"/>
        <v>#DIV/0!</v>
      </c>
    </row>
    <row r="34" spans="1:15" ht="15">
      <c r="A34" s="11" t="s">
        <v>74</v>
      </c>
      <c r="B34" s="65">
        <v>30000</v>
      </c>
      <c r="C34" s="66">
        <v>30000</v>
      </c>
      <c r="D34" s="84">
        <v>7360</v>
      </c>
      <c r="E34" s="84"/>
      <c r="F34" s="98">
        <f>ROUND((D34+E34)/(C34/100),1)</f>
        <v>24.5</v>
      </c>
      <c r="G34" s="111">
        <v>30000</v>
      </c>
      <c r="H34" s="84">
        <v>9208</v>
      </c>
      <c r="I34" s="84"/>
      <c r="J34" s="98">
        <f>ROUND((H34+I34)/(G34/100),1)</f>
        <v>30.7</v>
      </c>
      <c r="K34" s="114">
        <v>34600</v>
      </c>
      <c r="L34" s="84">
        <v>34578</v>
      </c>
      <c r="M34" s="84"/>
      <c r="N34" s="98">
        <f>ROUND((L34+M34)/(K34/100),1)</f>
        <v>99.9</v>
      </c>
      <c r="O34" s="9">
        <f t="shared" si="3"/>
        <v>115.3</v>
      </c>
    </row>
    <row r="35" spans="1:15" ht="15">
      <c r="A35" s="11" t="s">
        <v>37</v>
      </c>
      <c r="B35" s="67"/>
      <c r="C35" s="68"/>
      <c r="D35" s="85"/>
      <c r="E35" s="85"/>
      <c r="F35" s="99" t="e">
        <f>ROUND((D35+E35)/(C35/100),1)</f>
        <v>#DIV/0!</v>
      </c>
      <c r="G35" s="112"/>
      <c r="H35" s="85"/>
      <c r="I35" s="85"/>
      <c r="J35" s="99" t="e">
        <f>ROUND((H35+I35)/(G35/100),1)</f>
        <v>#DIV/0!</v>
      </c>
      <c r="K35" s="115"/>
      <c r="L35" s="85"/>
      <c r="M35" s="85"/>
      <c r="N35" s="99" t="e">
        <f>ROUND((L35+M35)/(K35/100),1)</f>
        <v>#DIV/0!</v>
      </c>
      <c r="O35" s="9" t="e">
        <f t="shared" si="3"/>
        <v>#DIV/0!</v>
      </c>
    </row>
    <row r="36" spans="1:15" ht="15.75" thickBot="1">
      <c r="A36" s="16" t="s">
        <v>38</v>
      </c>
      <c r="B36" s="86"/>
      <c r="C36" s="87"/>
      <c r="D36" s="88"/>
      <c r="E36" s="88"/>
      <c r="F36" s="99" t="e">
        <f>ROUND((D36+E36)/(C36/100),1)</f>
        <v>#DIV/0!</v>
      </c>
      <c r="G36" s="88"/>
      <c r="H36" s="88"/>
      <c r="I36" s="88"/>
      <c r="J36" s="99" t="e">
        <f>ROUND((H36+I36)/(G36/100),1)</f>
        <v>#DIV/0!</v>
      </c>
      <c r="K36" s="69"/>
      <c r="L36" s="88"/>
      <c r="M36" s="88"/>
      <c r="N36" s="99" t="e">
        <f>ROUND((L36+M36)/(K36/100),1)</f>
        <v>#DIV/0!</v>
      </c>
      <c r="O36" s="9" t="e">
        <f t="shared" si="3"/>
        <v>#DIV/0!</v>
      </c>
    </row>
    <row r="37" spans="1:15" ht="15.75" thickBot="1">
      <c r="A37" s="17" t="s">
        <v>39</v>
      </c>
      <c r="B37" s="70">
        <f>SUM(B5:B36)</f>
        <v>2195910</v>
      </c>
      <c r="C37" s="71">
        <f>SUM(C5:C36)</f>
        <v>2253005</v>
      </c>
      <c r="D37" s="72">
        <f>SUM(D5:D36)</f>
        <v>1062961.01</v>
      </c>
      <c r="E37" s="73">
        <f>SUM(E5:E35)</f>
        <v>0</v>
      </c>
      <c r="F37" s="100">
        <f t="shared" si="0"/>
        <v>47.2</v>
      </c>
      <c r="G37" s="70">
        <f>SUM(G5:G36)</f>
        <v>2236140</v>
      </c>
      <c r="H37" s="72">
        <f>SUM(H5:H36)</f>
        <v>1523766.03</v>
      </c>
      <c r="I37" s="72">
        <f>SUM(I5:I35)</f>
        <v>0</v>
      </c>
      <c r="J37" s="100">
        <f t="shared" si="1"/>
        <v>68.1</v>
      </c>
      <c r="K37" s="70">
        <f>SUM(K5:K36)</f>
        <v>2263470</v>
      </c>
      <c r="L37" s="72">
        <f>SUM(L5:L36)</f>
        <v>2262700.14</v>
      </c>
      <c r="M37" s="73">
        <f>SUM(M5:M35)</f>
        <v>0</v>
      </c>
      <c r="N37" s="100">
        <f t="shared" si="2"/>
        <v>100</v>
      </c>
      <c r="O37" s="9">
        <f t="shared" si="3"/>
        <v>103</v>
      </c>
    </row>
    <row r="38" spans="1:14" ht="15">
      <c r="A38" s="89"/>
      <c r="B38" s="122"/>
      <c r="C38" s="122"/>
      <c r="D38" s="122"/>
      <c r="E38" s="122"/>
      <c r="F38" s="123"/>
      <c r="G38" s="122"/>
      <c r="H38" s="122"/>
      <c r="I38" s="122"/>
      <c r="J38" s="123"/>
      <c r="K38" s="122"/>
      <c r="L38" s="122"/>
      <c r="M38" s="122"/>
      <c r="N38" s="123"/>
    </row>
    <row r="39" spans="1:14" ht="15.75" thickBot="1">
      <c r="A39" s="35" t="s">
        <v>57</v>
      </c>
      <c r="B39" s="79"/>
      <c r="C39" s="79"/>
      <c r="D39" s="79"/>
      <c r="E39" s="122"/>
      <c r="F39" s="123"/>
      <c r="G39" s="122"/>
      <c r="H39" s="122"/>
      <c r="I39" s="122"/>
      <c r="J39" s="123"/>
      <c r="K39" s="122"/>
      <c r="L39" s="122"/>
      <c r="M39" s="122"/>
      <c r="N39" s="123"/>
    </row>
    <row r="40" spans="1:14" ht="15">
      <c r="A40" s="19"/>
      <c r="B40" s="81" t="s">
        <v>10</v>
      </c>
      <c r="C40" s="80" t="s">
        <v>14</v>
      </c>
      <c r="D40" s="82" t="s">
        <v>15</v>
      </c>
      <c r="E40" s="122"/>
      <c r="F40" s="123"/>
      <c r="G40" s="122"/>
      <c r="H40" s="122"/>
      <c r="I40" s="122"/>
      <c r="J40" s="123"/>
      <c r="K40" s="122"/>
      <c r="L40" s="122"/>
      <c r="M40" s="122"/>
      <c r="N40" s="123"/>
    </row>
    <row r="41" spans="1:14" ht="15">
      <c r="A41" s="20" t="s">
        <v>58</v>
      </c>
      <c r="B41" s="90">
        <v>20500</v>
      </c>
      <c r="C41" s="58">
        <v>19150</v>
      </c>
      <c r="D41" s="59">
        <v>30300</v>
      </c>
      <c r="E41" s="122"/>
      <c r="F41" s="123"/>
      <c r="G41" s="122"/>
      <c r="H41" s="122"/>
      <c r="I41" s="122"/>
      <c r="J41" s="123"/>
      <c r="K41" s="122"/>
      <c r="L41" s="122"/>
      <c r="M41" s="122"/>
      <c r="N41" s="123"/>
    </row>
    <row r="42" spans="1:14" ht="15">
      <c r="A42" s="36" t="s">
        <v>61</v>
      </c>
      <c r="B42" s="90">
        <v>0</v>
      </c>
      <c r="C42" s="58"/>
      <c r="D42" s="59"/>
      <c r="E42" s="122"/>
      <c r="F42" s="123"/>
      <c r="G42" s="122"/>
      <c r="H42" s="122"/>
      <c r="I42" s="122"/>
      <c r="J42" s="123"/>
      <c r="K42" s="122"/>
      <c r="L42" s="122"/>
      <c r="M42" s="122"/>
      <c r="N42" s="123"/>
    </row>
    <row r="43" spans="1:14" ht="15">
      <c r="A43" s="36" t="s">
        <v>59</v>
      </c>
      <c r="B43" s="90">
        <v>0</v>
      </c>
      <c r="C43" s="58">
        <v>7413</v>
      </c>
      <c r="D43" s="59">
        <v>29300</v>
      </c>
      <c r="E43" s="122"/>
      <c r="F43" s="123"/>
      <c r="G43" s="122"/>
      <c r="H43" s="122"/>
      <c r="I43" s="122"/>
      <c r="J43" s="123"/>
      <c r="K43" s="122"/>
      <c r="L43" s="122"/>
      <c r="M43" s="122"/>
      <c r="N43" s="123"/>
    </row>
    <row r="44" spans="1:14" ht="15.75" thickBot="1">
      <c r="A44" s="21" t="s">
        <v>60</v>
      </c>
      <c r="B44" s="91">
        <v>0</v>
      </c>
      <c r="C44" s="60"/>
      <c r="D44" s="61"/>
      <c r="E44" s="122"/>
      <c r="F44" s="123"/>
      <c r="G44" s="122"/>
      <c r="H44" s="122"/>
      <c r="I44" s="122"/>
      <c r="J44" s="123"/>
      <c r="K44" s="122"/>
      <c r="L44" s="122"/>
      <c r="M44" s="122"/>
      <c r="N44" s="123"/>
    </row>
    <row r="45" spans="1:14" ht="15">
      <c r="A45" s="89"/>
      <c r="B45" s="122"/>
      <c r="C45" s="122"/>
      <c r="D45" s="122"/>
      <c r="E45" s="122"/>
      <c r="F45" s="123"/>
      <c r="G45" s="122"/>
      <c r="H45" s="122"/>
      <c r="I45" s="122"/>
      <c r="J45" s="123"/>
      <c r="K45" s="122"/>
      <c r="L45" s="122"/>
      <c r="M45" s="122"/>
      <c r="N45" s="123"/>
    </row>
    <row r="47" spans="1:14" ht="16.5" thickBot="1">
      <c r="A47" s="1" t="s">
        <v>45</v>
      </c>
      <c r="B47" s="78" t="s">
        <v>1</v>
      </c>
      <c r="C47" s="78"/>
      <c r="D47" s="79"/>
      <c r="E47" s="37"/>
      <c r="F47" s="1"/>
      <c r="G47" s="78"/>
      <c r="H47" s="79"/>
      <c r="I47" s="37"/>
      <c r="J47" s="1"/>
      <c r="K47" s="78"/>
      <c r="L47" s="79"/>
      <c r="M47" s="79"/>
      <c r="N47" s="1"/>
    </row>
    <row r="48" spans="1:15" ht="15">
      <c r="A48" s="2" t="s">
        <v>2</v>
      </c>
      <c r="B48" s="39" t="s">
        <v>3</v>
      </c>
      <c r="C48" s="40" t="s">
        <v>4</v>
      </c>
      <c r="D48" s="41" t="s">
        <v>5</v>
      </c>
      <c r="E48" s="62"/>
      <c r="F48" s="4" t="s">
        <v>6</v>
      </c>
      <c r="G48" s="42" t="s">
        <v>4</v>
      </c>
      <c r="H48" s="41" t="s">
        <v>7</v>
      </c>
      <c r="I48" s="62"/>
      <c r="J48" s="4" t="s">
        <v>6</v>
      </c>
      <c r="K48" s="124" t="s">
        <v>4</v>
      </c>
      <c r="L48" s="41" t="s">
        <v>8</v>
      </c>
      <c r="M48" s="3"/>
      <c r="N48" s="4" t="s">
        <v>6</v>
      </c>
      <c r="O48" s="92" t="s">
        <v>62</v>
      </c>
    </row>
    <row r="49" spans="1:15" ht="15.75" thickBot="1">
      <c r="A49" s="5"/>
      <c r="B49" s="43" t="s">
        <v>9</v>
      </c>
      <c r="C49" s="44" t="s">
        <v>10</v>
      </c>
      <c r="D49" s="45" t="s">
        <v>11</v>
      </c>
      <c r="E49" s="45" t="s">
        <v>12</v>
      </c>
      <c r="F49" s="7" t="s">
        <v>13</v>
      </c>
      <c r="G49" s="46" t="s">
        <v>14</v>
      </c>
      <c r="H49" s="45" t="s">
        <v>11</v>
      </c>
      <c r="I49" s="45" t="s">
        <v>12</v>
      </c>
      <c r="J49" s="7" t="s">
        <v>13</v>
      </c>
      <c r="K49" s="125" t="s">
        <v>15</v>
      </c>
      <c r="L49" s="45" t="s">
        <v>11</v>
      </c>
      <c r="M49" s="6" t="s">
        <v>12</v>
      </c>
      <c r="N49" s="7" t="s">
        <v>13</v>
      </c>
      <c r="O49" s="93" t="s">
        <v>63</v>
      </c>
    </row>
    <row r="50" spans="1:15" ht="15">
      <c r="A50" s="22" t="s">
        <v>77</v>
      </c>
      <c r="B50" s="9"/>
      <c r="C50" s="10"/>
      <c r="D50" s="23"/>
      <c r="E50" s="156"/>
      <c r="F50" s="101" t="e">
        <f>ROUND((D50+E50)/(C50/100),1)</f>
        <v>#DIV/0!</v>
      </c>
      <c r="G50" s="10"/>
      <c r="H50" s="23"/>
      <c r="I50" s="126"/>
      <c r="J50" s="101" t="e">
        <f>ROUND((H50+I50)/(G50/100),1)</f>
        <v>#DIV/0!</v>
      </c>
      <c r="K50" s="53"/>
      <c r="L50" s="23"/>
      <c r="M50" s="52"/>
      <c r="N50" s="101" t="e">
        <f>ROUND((L50+M50)/(K50/100),1)</f>
        <v>#DIV/0!</v>
      </c>
      <c r="O50" s="9" t="e">
        <f aca="true" t="shared" si="4" ref="O50:O76">ROUND((L50+M50)/(B50/100),1)</f>
        <v>#DIV/0!</v>
      </c>
    </row>
    <row r="51" spans="1:15" ht="15">
      <c r="A51" s="24" t="s">
        <v>78</v>
      </c>
      <c r="B51" s="12">
        <v>98700</v>
      </c>
      <c r="C51" s="13">
        <v>98700</v>
      </c>
      <c r="D51" s="25">
        <v>56700</v>
      </c>
      <c r="E51" s="157"/>
      <c r="F51" s="102">
        <f aca="true" t="shared" si="5" ref="F51:F76">ROUND((D51+E51)/(C51/100),1)</f>
        <v>57.4</v>
      </c>
      <c r="G51" s="13">
        <v>98700</v>
      </c>
      <c r="H51" s="25">
        <v>67350</v>
      </c>
      <c r="I51" s="127"/>
      <c r="J51" s="102">
        <f aca="true" t="shared" si="6" ref="J51:J76">ROUND((H51+I51)/(G51/100),1)</f>
        <v>68.2</v>
      </c>
      <c r="K51" s="55">
        <v>99400</v>
      </c>
      <c r="L51" s="25">
        <v>99450</v>
      </c>
      <c r="M51" s="54"/>
      <c r="N51" s="102">
        <f aca="true" t="shared" si="7" ref="N51:N76">ROUND((L51+M51)/(K51/100),1)</f>
        <v>100.1</v>
      </c>
      <c r="O51" s="9">
        <f t="shared" si="4"/>
        <v>100.8</v>
      </c>
    </row>
    <row r="52" spans="1:15" ht="15">
      <c r="A52" s="24" t="s">
        <v>46</v>
      </c>
      <c r="B52" s="12"/>
      <c r="C52" s="13"/>
      <c r="D52" s="25"/>
      <c r="E52" s="157"/>
      <c r="F52" s="102" t="e">
        <f t="shared" si="5"/>
        <v>#DIV/0!</v>
      </c>
      <c r="G52" s="13"/>
      <c r="H52" s="25"/>
      <c r="I52" s="127"/>
      <c r="J52" s="102" t="e">
        <f t="shared" si="6"/>
        <v>#DIV/0!</v>
      </c>
      <c r="K52" s="55"/>
      <c r="L52" s="25"/>
      <c r="M52" s="54"/>
      <c r="N52" s="102" t="e">
        <f t="shared" si="7"/>
        <v>#DIV/0!</v>
      </c>
      <c r="O52" s="9" t="e">
        <f t="shared" si="4"/>
        <v>#DIV/0!</v>
      </c>
    </row>
    <row r="53" spans="1:15" ht="15">
      <c r="A53" s="24" t="s">
        <v>79</v>
      </c>
      <c r="B53" s="12"/>
      <c r="C53" s="13"/>
      <c r="D53" s="25"/>
      <c r="E53" s="157"/>
      <c r="F53" s="102" t="e">
        <f t="shared" si="5"/>
        <v>#DIV/0!</v>
      </c>
      <c r="G53" s="13"/>
      <c r="H53" s="25"/>
      <c r="I53" s="127"/>
      <c r="J53" s="102" t="e">
        <f t="shared" si="6"/>
        <v>#DIV/0!</v>
      </c>
      <c r="K53" s="55"/>
      <c r="L53" s="25"/>
      <c r="M53" s="54"/>
      <c r="N53" s="102" t="e">
        <f t="shared" si="7"/>
        <v>#DIV/0!</v>
      </c>
      <c r="O53" s="9" t="e">
        <f t="shared" si="4"/>
        <v>#DIV/0!</v>
      </c>
    </row>
    <row r="54" spans="1:15" ht="15">
      <c r="A54" s="24" t="s">
        <v>80</v>
      </c>
      <c r="B54" s="12"/>
      <c r="C54" s="13"/>
      <c r="D54" s="25"/>
      <c r="E54" s="157"/>
      <c r="F54" s="102" t="e">
        <f t="shared" si="5"/>
        <v>#DIV/0!</v>
      </c>
      <c r="G54" s="13"/>
      <c r="H54" s="25"/>
      <c r="I54" s="127"/>
      <c r="J54" s="102" t="e">
        <f t="shared" si="6"/>
        <v>#DIV/0!</v>
      </c>
      <c r="K54" s="55"/>
      <c r="L54" s="25"/>
      <c r="M54" s="54"/>
      <c r="N54" s="102" t="e">
        <f t="shared" si="7"/>
        <v>#DIV/0!</v>
      </c>
      <c r="O54" s="9" t="e">
        <f t="shared" si="4"/>
        <v>#DIV/0!</v>
      </c>
    </row>
    <row r="55" spans="1:15" ht="15">
      <c r="A55" s="24" t="s">
        <v>47</v>
      </c>
      <c r="B55" s="12"/>
      <c r="C55" s="13"/>
      <c r="D55" s="25"/>
      <c r="E55" s="157"/>
      <c r="F55" s="102" t="e">
        <f t="shared" si="5"/>
        <v>#DIV/0!</v>
      </c>
      <c r="G55" s="13"/>
      <c r="H55" s="25"/>
      <c r="I55" s="127"/>
      <c r="J55" s="102" t="e">
        <f t="shared" si="6"/>
        <v>#DIV/0!</v>
      </c>
      <c r="K55" s="55"/>
      <c r="L55" s="25"/>
      <c r="M55" s="54"/>
      <c r="N55" s="102" t="e">
        <f t="shared" si="7"/>
        <v>#DIV/0!</v>
      </c>
      <c r="O55" s="9" t="e">
        <f t="shared" si="4"/>
        <v>#DIV/0!</v>
      </c>
    </row>
    <row r="56" spans="1:15" ht="15">
      <c r="A56" s="24" t="s">
        <v>81</v>
      </c>
      <c r="B56" s="12"/>
      <c r="C56" s="13"/>
      <c r="D56" s="25"/>
      <c r="E56" s="157"/>
      <c r="F56" s="102" t="e">
        <f t="shared" si="5"/>
        <v>#DIV/0!</v>
      </c>
      <c r="G56" s="13"/>
      <c r="H56" s="25"/>
      <c r="I56" s="127"/>
      <c r="J56" s="102" t="e">
        <f t="shared" si="6"/>
        <v>#DIV/0!</v>
      </c>
      <c r="K56" s="55"/>
      <c r="L56" s="25"/>
      <c r="M56" s="54"/>
      <c r="N56" s="102" t="e">
        <f t="shared" si="7"/>
        <v>#DIV/0!</v>
      </c>
      <c r="O56" s="9" t="e">
        <f t="shared" si="4"/>
        <v>#DIV/0!</v>
      </c>
    </row>
    <row r="57" spans="1:15" ht="15">
      <c r="A57" s="24" t="s">
        <v>82</v>
      </c>
      <c r="B57" s="12"/>
      <c r="C57" s="13"/>
      <c r="D57" s="25"/>
      <c r="E57" s="157"/>
      <c r="F57" s="102" t="e">
        <f t="shared" si="5"/>
        <v>#DIV/0!</v>
      </c>
      <c r="G57" s="13"/>
      <c r="H57" s="25"/>
      <c r="I57" s="127"/>
      <c r="J57" s="102" t="e">
        <f t="shared" si="6"/>
        <v>#DIV/0!</v>
      </c>
      <c r="K57" s="55"/>
      <c r="L57" s="25"/>
      <c r="M57" s="54"/>
      <c r="N57" s="102" t="e">
        <f t="shared" si="7"/>
        <v>#DIV/0!</v>
      </c>
      <c r="O57" s="9" t="e">
        <f t="shared" si="4"/>
        <v>#DIV/0!</v>
      </c>
    </row>
    <row r="58" spans="1:15" ht="15">
      <c r="A58" s="24" t="s">
        <v>48</v>
      </c>
      <c r="B58" s="12"/>
      <c r="C58" s="13"/>
      <c r="D58" s="25"/>
      <c r="E58" s="157"/>
      <c r="F58" s="102" t="e">
        <f t="shared" si="5"/>
        <v>#DIV/0!</v>
      </c>
      <c r="G58" s="13"/>
      <c r="H58" s="25"/>
      <c r="I58" s="127"/>
      <c r="J58" s="102" t="e">
        <f t="shared" si="6"/>
        <v>#DIV/0!</v>
      </c>
      <c r="K58" s="55"/>
      <c r="L58" s="25"/>
      <c r="M58" s="54"/>
      <c r="N58" s="102" t="e">
        <f t="shared" si="7"/>
        <v>#DIV/0!</v>
      </c>
      <c r="O58" s="9" t="e">
        <f t="shared" si="4"/>
        <v>#DIV/0!</v>
      </c>
    </row>
    <row r="59" spans="1:15" ht="15">
      <c r="A59" s="24" t="s">
        <v>49</v>
      </c>
      <c r="B59" s="12"/>
      <c r="C59" s="13"/>
      <c r="D59" s="25"/>
      <c r="E59" s="157"/>
      <c r="F59" s="102" t="e">
        <f t="shared" si="5"/>
        <v>#DIV/0!</v>
      </c>
      <c r="G59" s="13"/>
      <c r="H59" s="25"/>
      <c r="I59" s="127"/>
      <c r="J59" s="102" t="e">
        <f t="shared" si="6"/>
        <v>#DIV/0!</v>
      </c>
      <c r="K59" s="55"/>
      <c r="L59" s="25"/>
      <c r="M59" s="54"/>
      <c r="N59" s="102" t="e">
        <f t="shared" si="7"/>
        <v>#DIV/0!</v>
      </c>
      <c r="O59" s="9" t="e">
        <f t="shared" si="4"/>
        <v>#DIV/0!</v>
      </c>
    </row>
    <row r="60" spans="1:15" ht="15">
      <c r="A60" s="24" t="s">
        <v>50</v>
      </c>
      <c r="B60" s="12"/>
      <c r="C60" s="13"/>
      <c r="D60" s="25">
        <v>0</v>
      </c>
      <c r="E60" s="157"/>
      <c r="F60" s="102" t="e">
        <f t="shared" si="5"/>
        <v>#DIV/0!</v>
      </c>
      <c r="G60" s="13"/>
      <c r="H60" s="25"/>
      <c r="I60" s="127"/>
      <c r="J60" s="102" t="e">
        <f t="shared" si="6"/>
        <v>#DIV/0!</v>
      </c>
      <c r="K60" s="55">
        <v>6000</v>
      </c>
      <c r="L60" s="25">
        <v>6000</v>
      </c>
      <c r="M60" s="54"/>
      <c r="N60" s="102">
        <f t="shared" si="7"/>
        <v>100</v>
      </c>
      <c r="O60" s="9" t="e">
        <f t="shared" si="4"/>
        <v>#DIV/0!</v>
      </c>
    </row>
    <row r="61" spans="1:15" ht="15">
      <c r="A61" s="24" t="s">
        <v>83</v>
      </c>
      <c r="B61" s="12"/>
      <c r="C61" s="13"/>
      <c r="D61" s="25"/>
      <c r="E61" s="157"/>
      <c r="F61" s="102" t="e">
        <f t="shared" si="5"/>
        <v>#DIV/0!</v>
      </c>
      <c r="G61" s="13"/>
      <c r="H61" s="25"/>
      <c r="I61" s="127"/>
      <c r="J61" s="102" t="e">
        <f t="shared" si="6"/>
        <v>#DIV/0!</v>
      </c>
      <c r="K61" s="55"/>
      <c r="L61" s="25"/>
      <c r="M61" s="54"/>
      <c r="N61" s="102" t="e">
        <f t="shared" si="7"/>
        <v>#DIV/0!</v>
      </c>
      <c r="O61" s="9" t="e">
        <f t="shared" si="4"/>
        <v>#DIV/0!</v>
      </c>
    </row>
    <row r="62" spans="1:15" ht="15">
      <c r="A62" s="24" t="s">
        <v>51</v>
      </c>
      <c r="B62" s="12">
        <v>1000</v>
      </c>
      <c r="C62" s="13">
        <v>1000</v>
      </c>
      <c r="D62" s="25">
        <v>377.32</v>
      </c>
      <c r="E62" s="157"/>
      <c r="F62" s="102">
        <f t="shared" si="5"/>
        <v>37.7</v>
      </c>
      <c r="G62" s="13">
        <v>1000</v>
      </c>
      <c r="H62" s="25">
        <v>635.43</v>
      </c>
      <c r="I62" s="127"/>
      <c r="J62" s="102">
        <f t="shared" si="6"/>
        <v>63.5</v>
      </c>
      <c r="K62" s="55">
        <v>900</v>
      </c>
      <c r="L62" s="25">
        <v>889.34</v>
      </c>
      <c r="M62" s="54"/>
      <c r="N62" s="102">
        <f t="shared" si="7"/>
        <v>98.8</v>
      </c>
      <c r="O62" s="9">
        <f t="shared" si="4"/>
        <v>88.9</v>
      </c>
    </row>
    <row r="63" spans="1:15" ht="15">
      <c r="A63" s="24" t="s">
        <v>52</v>
      </c>
      <c r="B63" s="12"/>
      <c r="C63" s="13"/>
      <c r="D63" s="25"/>
      <c r="E63" s="157"/>
      <c r="F63" s="102" t="e">
        <f t="shared" si="5"/>
        <v>#DIV/0!</v>
      </c>
      <c r="G63" s="13"/>
      <c r="H63" s="25"/>
      <c r="I63" s="127"/>
      <c r="J63" s="102" t="e">
        <f t="shared" si="6"/>
        <v>#DIV/0!</v>
      </c>
      <c r="K63" s="55"/>
      <c r="L63" s="25"/>
      <c r="M63" s="54"/>
      <c r="N63" s="102" t="e">
        <f t="shared" si="7"/>
        <v>#DIV/0!</v>
      </c>
      <c r="O63" s="9" t="e">
        <f t="shared" si="4"/>
        <v>#DIV/0!</v>
      </c>
    </row>
    <row r="64" spans="1:15" ht="15">
      <c r="A64" s="24" t="s">
        <v>53</v>
      </c>
      <c r="B64" s="12"/>
      <c r="C64" s="13"/>
      <c r="D64" s="25"/>
      <c r="E64" s="157"/>
      <c r="F64" s="102" t="e">
        <f t="shared" si="5"/>
        <v>#DIV/0!</v>
      </c>
      <c r="G64" s="13"/>
      <c r="H64" s="25"/>
      <c r="I64" s="127"/>
      <c r="J64" s="102" t="e">
        <f t="shared" si="6"/>
        <v>#DIV/0!</v>
      </c>
      <c r="K64" s="55"/>
      <c r="L64" s="25"/>
      <c r="M64" s="54"/>
      <c r="N64" s="102" t="e">
        <f t="shared" si="7"/>
        <v>#DIV/0!</v>
      </c>
      <c r="O64" s="9" t="e">
        <f t="shared" si="4"/>
        <v>#DIV/0!</v>
      </c>
    </row>
    <row r="65" spans="1:15" ht="15">
      <c r="A65" s="24" t="s">
        <v>84</v>
      </c>
      <c r="B65" s="12"/>
      <c r="C65" s="13"/>
      <c r="D65" s="25"/>
      <c r="E65" s="157"/>
      <c r="F65" s="102" t="e">
        <f t="shared" si="5"/>
        <v>#DIV/0!</v>
      </c>
      <c r="G65" s="13"/>
      <c r="H65" s="25"/>
      <c r="I65" s="127"/>
      <c r="J65" s="102" t="e">
        <f t="shared" si="6"/>
        <v>#DIV/0!</v>
      </c>
      <c r="K65" s="55"/>
      <c r="L65" s="25"/>
      <c r="M65" s="54"/>
      <c r="N65" s="102" t="e">
        <f t="shared" si="7"/>
        <v>#DIV/0!</v>
      </c>
      <c r="O65" s="9" t="e">
        <f t="shared" si="4"/>
        <v>#DIV/0!</v>
      </c>
    </row>
    <row r="66" spans="1:15" ht="15">
      <c r="A66" s="26" t="s">
        <v>54</v>
      </c>
      <c r="B66" s="12">
        <f>SUM(B50:B65)</f>
        <v>99700</v>
      </c>
      <c r="C66" s="13">
        <f>SUM(C50:C65)</f>
        <v>99700</v>
      </c>
      <c r="D66" s="25">
        <f>SUM(D50:D65)</f>
        <v>57077.32</v>
      </c>
      <c r="E66" s="158">
        <f>SUM(E50:E65)</f>
        <v>0</v>
      </c>
      <c r="F66" s="102">
        <f t="shared" si="5"/>
        <v>57.2</v>
      </c>
      <c r="G66" s="13">
        <f>SUM(G50:G65)</f>
        <v>99700</v>
      </c>
      <c r="H66" s="25">
        <f>SUM(H50:H65)</f>
        <v>67985.43</v>
      </c>
      <c r="I66" s="136">
        <f>SUM(I50:I65)</f>
        <v>0</v>
      </c>
      <c r="J66" s="102">
        <f t="shared" si="6"/>
        <v>68.2</v>
      </c>
      <c r="K66" s="13">
        <f>SUM(K50:K65)</f>
        <v>106300</v>
      </c>
      <c r="L66" s="25">
        <f>SUM(L50:L65)</f>
        <v>106339.34</v>
      </c>
      <c r="M66" s="54">
        <f>SUM(M50:M65)</f>
        <v>0</v>
      </c>
      <c r="N66" s="102">
        <f t="shared" si="7"/>
        <v>100</v>
      </c>
      <c r="O66" s="9">
        <f t="shared" si="4"/>
        <v>106.7</v>
      </c>
    </row>
    <row r="67" spans="1:15" ht="15">
      <c r="A67" s="24" t="s">
        <v>85</v>
      </c>
      <c r="B67" s="14"/>
      <c r="C67" s="15"/>
      <c r="D67" s="27"/>
      <c r="E67" s="159"/>
      <c r="F67" s="102" t="e">
        <f t="shared" si="5"/>
        <v>#DIV/0!</v>
      </c>
      <c r="G67" s="15"/>
      <c r="H67" s="27"/>
      <c r="I67" s="137"/>
      <c r="J67" s="102" t="e">
        <f t="shared" si="6"/>
        <v>#DIV/0!</v>
      </c>
      <c r="K67" s="57"/>
      <c r="L67" s="27"/>
      <c r="M67" s="56"/>
      <c r="N67" s="102" t="e">
        <f t="shared" si="7"/>
        <v>#DIV/0!</v>
      </c>
      <c r="O67" s="9" t="e">
        <f t="shared" si="4"/>
        <v>#DIV/0!</v>
      </c>
    </row>
    <row r="68" spans="1:15" ht="15">
      <c r="A68" s="24" t="s">
        <v>86</v>
      </c>
      <c r="B68" s="14">
        <v>380428</v>
      </c>
      <c r="C68" s="15">
        <v>380428</v>
      </c>
      <c r="D68" s="27">
        <v>190213.99</v>
      </c>
      <c r="E68" s="160"/>
      <c r="F68" s="103">
        <f t="shared" si="5"/>
        <v>50</v>
      </c>
      <c r="G68" s="15">
        <v>380428</v>
      </c>
      <c r="H68" s="27">
        <v>285320</v>
      </c>
      <c r="I68" s="138"/>
      <c r="J68" s="103">
        <f t="shared" si="6"/>
        <v>75</v>
      </c>
      <c r="K68" s="57">
        <v>400428</v>
      </c>
      <c r="L68" s="27">
        <v>400428</v>
      </c>
      <c r="M68" s="56"/>
      <c r="N68" s="103">
        <f t="shared" si="7"/>
        <v>100</v>
      </c>
      <c r="O68" s="9">
        <f t="shared" si="4"/>
        <v>105.3</v>
      </c>
    </row>
    <row r="69" spans="1:15" ht="15">
      <c r="A69" s="26" t="s">
        <v>87</v>
      </c>
      <c r="B69" s="28"/>
      <c r="C69" s="29"/>
      <c r="D69" s="30"/>
      <c r="E69" s="161"/>
      <c r="F69" s="103" t="e">
        <f t="shared" si="5"/>
        <v>#DIV/0!</v>
      </c>
      <c r="G69" s="29"/>
      <c r="H69" s="30"/>
      <c r="I69" s="31"/>
      <c r="J69" s="103" t="e">
        <f t="shared" si="6"/>
        <v>#DIV/0!</v>
      </c>
      <c r="K69" s="29"/>
      <c r="L69" s="30"/>
      <c r="M69" s="31"/>
      <c r="N69" s="103" t="e">
        <f t="shared" si="7"/>
        <v>#DIV/0!</v>
      </c>
      <c r="O69" s="9" t="e">
        <f t="shared" si="4"/>
        <v>#DIV/0!</v>
      </c>
    </row>
    <row r="70" spans="1:15" ht="15">
      <c r="A70" s="24" t="s">
        <v>88</v>
      </c>
      <c r="B70" s="12">
        <v>1715782</v>
      </c>
      <c r="C70" s="13">
        <v>1772877</v>
      </c>
      <c r="D70" s="25">
        <v>824309</v>
      </c>
      <c r="E70" s="157"/>
      <c r="F70" s="103">
        <f t="shared" si="5"/>
        <v>46.5</v>
      </c>
      <c r="G70" s="13">
        <v>1756012</v>
      </c>
      <c r="H70" s="25">
        <v>1216379</v>
      </c>
      <c r="I70" s="127"/>
      <c r="J70" s="103">
        <f t="shared" si="6"/>
        <v>69.3</v>
      </c>
      <c r="K70" s="13">
        <v>1756742</v>
      </c>
      <c r="L70" s="25">
        <v>1756742</v>
      </c>
      <c r="M70" s="54"/>
      <c r="N70" s="103">
        <f t="shared" si="7"/>
        <v>100</v>
      </c>
      <c r="O70" s="9">
        <f t="shared" si="4"/>
        <v>102.4</v>
      </c>
    </row>
    <row r="71" spans="1:15" ht="15">
      <c r="A71" s="24" t="s">
        <v>89</v>
      </c>
      <c r="B71" s="12"/>
      <c r="C71" s="13"/>
      <c r="D71" s="25"/>
      <c r="E71" s="157"/>
      <c r="F71" s="102" t="e">
        <f t="shared" si="5"/>
        <v>#DIV/0!</v>
      </c>
      <c r="G71" s="13"/>
      <c r="H71" s="25"/>
      <c r="I71" s="127"/>
      <c r="J71" s="102" t="e">
        <f t="shared" si="6"/>
        <v>#DIV/0!</v>
      </c>
      <c r="K71" s="13"/>
      <c r="L71" s="25"/>
      <c r="M71" s="54"/>
      <c r="N71" s="102" t="e">
        <f t="shared" si="7"/>
        <v>#DIV/0!</v>
      </c>
      <c r="O71" s="9" t="e">
        <f t="shared" si="4"/>
        <v>#DIV/0!</v>
      </c>
    </row>
    <row r="72" spans="1:15" ht="15">
      <c r="A72" s="24" t="s">
        <v>90</v>
      </c>
      <c r="B72" s="12"/>
      <c r="C72" s="13"/>
      <c r="D72" s="25"/>
      <c r="E72" s="157"/>
      <c r="F72" s="103" t="e">
        <f t="shared" si="5"/>
        <v>#DIV/0!</v>
      </c>
      <c r="G72" s="13"/>
      <c r="H72" s="25"/>
      <c r="I72" s="127"/>
      <c r="J72" s="103" t="e">
        <f t="shared" si="6"/>
        <v>#DIV/0!</v>
      </c>
      <c r="K72" s="13"/>
      <c r="L72" s="25"/>
      <c r="M72" s="54"/>
      <c r="N72" s="103" t="e">
        <f t="shared" si="7"/>
        <v>#DIV/0!</v>
      </c>
      <c r="O72" s="9" t="e">
        <f t="shared" si="4"/>
        <v>#DIV/0!</v>
      </c>
    </row>
    <row r="73" spans="1:15" ht="15">
      <c r="A73" s="24" t="s">
        <v>91</v>
      </c>
      <c r="B73" s="12"/>
      <c r="C73" s="13"/>
      <c r="D73" s="25"/>
      <c r="E73" s="157"/>
      <c r="F73" s="103" t="e">
        <f t="shared" si="5"/>
        <v>#DIV/0!</v>
      </c>
      <c r="G73" s="13"/>
      <c r="H73" s="25"/>
      <c r="I73" s="127"/>
      <c r="J73" s="103" t="e">
        <f t="shared" si="6"/>
        <v>#DIV/0!</v>
      </c>
      <c r="K73" s="13"/>
      <c r="L73" s="25"/>
      <c r="M73" s="54"/>
      <c r="N73" s="103" t="e">
        <f t="shared" si="7"/>
        <v>#DIV/0!</v>
      </c>
      <c r="O73" s="9" t="e">
        <f t="shared" si="4"/>
        <v>#DIV/0!</v>
      </c>
    </row>
    <row r="74" spans="1:15" ht="15">
      <c r="A74" s="26" t="s">
        <v>92</v>
      </c>
      <c r="B74" s="12">
        <f>SUM(B68:B73)</f>
        <v>2096210</v>
      </c>
      <c r="C74" s="13">
        <f>SUM(C68:C73)</f>
        <v>2153305</v>
      </c>
      <c r="D74" s="25">
        <f>SUM(D68:D73)</f>
        <v>1014522.99</v>
      </c>
      <c r="E74" s="158">
        <f>SUM(E68:E73)</f>
        <v>0</v>
      </c>
      <c r="F74" s="102">
        <f t="shared" si="5"/>
        <v>47.1</v>
      </c>
      <c r="G74" s="13">
        <f>SUM(G68:G73)</f>
        <v>2136440</v>
      </c>
      <c r="H74" s="25">
        <f>SUM(H68:H73)</f>
        <v>1501699</v>
      </c>
      <c r="I74" s="136">
        <f>SUM(I68:I73)</f>
        <v>0</v>
      </c>
      <c r="J74" s="102">
        <f t="shared" si="6"/>
        <v>70.3</v>
      </c>
      <c r="K74" s="13">
        <f>SUM(K68:K73)</f>
        <v>2157170</v>
      </c>
      <c r="L74" s="25">
        <f>SUM(L68:L73)</f>
        <v>2157170</v>
      </c>
      <c r="M74" s="54">
        <f>SUM(M68:M73)</f>
        <v>0</v>
      </c>
      <c r="N74" s="102">
        <f t="shared" si="7"/>
        <v>100</v>
      </c>
      <c r="O74" s="9">
        <f t="shared" si="4"/>
        <v>102.9</v>
      </c>
    </row>
    <row r="75" spans="1:15" ht="15.75" thickBot="1">
      <c r="A75" s="32" t="s">
        <v>55</v>
      </c>
      <c r="B75" s="14">
        <f>B66+B74</f>
        <v>2195910</v>
      </c>
      <c r="C75" s="15">
        <f>C66+C74</f>
        <v>2253005</v>
      </c>
      <c r="D75" s="27">
        <f>D66+D74</f>
        <v>1071600.31</v>
      </c>
      <c r="E75" s="159">
        <f>E66+E74</f>
        <v>0</v>
      </c>
      <c r="F75" s="103">
        <f t="shared" si="5"/>
        <v>47.6</v>
      </c>
      <c r="G75" s="15">
        <f>G66+G74</f>
        <v>2236140</v>
      </c>
      <c r="H75" s="27">
        <f>H66+H74</f>
        <v>1569684.43</v>
      </c>
      <c r="I75" s="208">
        <f>I66+I74</f>
        <v>0</v>
      </c>
      <c r="J75" s="103">
        <f t="shared" si="6"/>
        <v>70.2</v>
      </c>
      <c r="K75" s="15">
        <f>K66+K74</f>
        <v>2263470</v>
      </c>
      <c r="L75" s="27">
        <f>L66+L74</f>
        <v>2263509.34</v>
      </c>
      <c r="M75" s="56">
        <f>M66+M74</f>
        <v>0</v>
      </c>
      <c r="N75" s="103">
        <f t="shared" si="7"/>
        <v>100</v>
      </c>
      <c r="O75" s="9">
        <f t="shared" si="4"/>
        <v>103.1</v>
      </c>
    </row>
    <row r="76" spans="1:15" ht="15.75" thickBot="1">
      <c r="A76" s="128" t="s">
        <v>56</v>
      </c>
      <c r="B76" s="34">
        <f>B75-B37</f>
        <v>0</v>
      </c>
      <c r="C76" s="34">
        <f>C75-C37</f>
        <v>0</v>
      </c>
      <c r="D76" s="34">
        <f>D75-D37</f>
        <v>8639.300000000047</v>
      </c>
      <c r="E76" s="34">
        <f>E75-E37</f>
        <v>0</v>
      </c>
      <c r="F76" s="129" t="e">
        <f t="shared" si="5"/>
        <v>#DIV/0!</v>
      </c>
      <c r="G76" s="34">
        <f>G75-G37</f>
        <v>0</v>
      </c>
      <c r="H76" s="34">
        <f>H75-H37</f>
        <v>45918.39999999991</v>
      </c>
      <c r="I76" s="209">
        <f>I75-'[4]Náklady'!I82</f>
        <v>0</v>
      </c>
      <c r="J76" s="129" t="e">
        <f t="shared" si="6"/>
        <v>#DIV/0!</v>
      </c>
      <c r="K76" s="34">
        <f>K75-K37</f>
        <v>0</v>
      </c>
      <c r="L76" s="34">
        <f>L75-L37</f>
        <v>809.1999999997206</v>
      </c>
      <c r="M76" s="34">
        <f>M75-M37</f>
        <v>0</v>
      </c>
      <c r="N76" s="129" t="e">
        <f t="shared" si="7"/>
        <v>#DIV/0!</v>
      </c>
      <c r="O76" s="9" t="e">
        <f t="shared" si="4"/>
        <v>#DIV/0!</v>
      </c>
    </row>
    <row r="77" spans="1:15" s="96" customFormat="1" ht="15.75" thickBot="1">
      <c r="A77" s="135" t="s">
        <v>93</v>
      </c>
      <c r="B77" s="134"/>
      <c r="C77" s="130"/>
      <c r="D77" s="131">
        <f>D76+E76</f>
        <v>8639.300000000047</v>
      </c>
      <c r="E77" s="131"/>
      <c r="F77" s="131"/>
      <c r="G77" s="131"/>
      <c r="H77" s="131">
        <f>H76+I76</f>
        <v>45918.39999999991</v>
      </c>
      <c r="I77" s="131"/>
      <c r="J77" s="131"/>
      <c r="K77" s="131"/>
      <c r="L77" s="131">
        <f>L76+M76</f>
        <v>809.1999999997206</v>
      </c>
      <c r="M77" s="131"/>
      <c r="N77" s="132"/>
      <c r="O77" s="133"/>
    </row>
    <row r="78" spans="1:15" s="96" customFormat="1" ht="15">
      <c r="A78" s="94"/>
      <c r="B78" s="95"/>
      <c r="C78" s="9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94"/>
      <c r="O78" s="94"/>
    </row>
    <row r="79" ht="15">
      <c r="L79" s="79"/>
    </row>
    <row r="80" spans="1:4" ht="15.75" thickBot="1">
      <c r="A80" s="18" t="s">
        <v>40</v>
      </c>
      <c r="B80" s="48"/>
      <c r="C80" s="37"/>
      <c r="D80" s="37"/>
    </row>
    <row r="81" spans="1:7" ht="15.75" thickBot="1">
      <c r="A81" s="19"/>
      <c r="B81" s="49" t="s">
        <v>10</v>
      </c>
      <c r="C81" s="50" t="s">
        <v>14</v>
      </c>
      <c r="D81" s="51" t="s">
        <v>15</v>
      </c>
      <c r="G81" s="207" t="s">
        <v>104</v>
      </c>
    </row>
    <row r="82" spans="1:7" ht="15">
      <c r="A82" s="20" t="s">
        <v>41</v>
      </c>
      <c r="B82" s="105">
        <v>28274</v>
      </c>
      <c r="C82" s="106">
        <v>25445</v>
      </c>
      <c r="D82" s="107">
        <v>22620</v>
      </c>
      <c r="G82" s="207" t="s">
        <v>105</v>
      </c>
    </row>
    <row r="83" spans="1:7" ht="15">
      <c r="A83" s="20" t="s">
        <v>42</v>
      </c>
      <c r="B83" s="108">
        <v>9299</v>
      </c>
      <c r="C83" s="74">
        <v>9299</v>
      </c>
      <c r="D83" s="75">
        <v>9299</v>
      </c>
      <c r="G83" s="207" t="s">
        <v>106</v>
      </c>
    </row>
    <row r="84" spans="1:7" ht="15">
      <c r="A84" s="20" t="s">
        <v>43</v>
      </c>
      <c r="B84" s="108">
        <v>15562.02</v>
      </c>
      <c r="C84" s="74">
        <v>18235.02</v>
      </c>
      <c r="D84" s="75">
        <v>12798.02</v>
      </c>
      <c r="G84" s="207"/>
    </row>
    <row r="85" spans="1:7" ht="15">
      <c r="A85" s="20" t="s">
        <v>44</v>
      </c>
      <c r="B85" s="108">
        <v>31515.63</v>
      </c>
      <c r="C85" s="74">
        <v>31515.63</v>
      </c>
      <c r="D85" s="75">
        <v>25515.63</v>
      </c>
      <c r="G85" s="207"/>
    </row>
    <row r="86" spans="1:7" ht="15">
      <c r="A86" s="20" t="s">
        <v>75</v>
      </c>
      <c r="B86" s="108">
        <v>0</v>
      </c>
      <c r="C86" s="74"/>
      <c r="D86" s="75"/>
      <c r="G86" s="207"/>
    </row>
    <row r="87" spans="1:7" ht="15.75" thickBot="1">
      <c r="A87" s="21" t="s">
        <v>76</v>
      </c>
      <c r="B87" s="109">
        <v>22563</v>
      </c>
      <c r="C87" s="76">
        <v>25392</v>
      </c>
      <c r="D87" s="77">
        <v>28217</v>
      </c>
      <c r="G87" s="207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B1">
      <selection activeCell="G1" sqref="G1"/>
    </sheetView>
  </sheetViews>
  <sheetFormatPr defaultColWidth="9.140625" defaultRowHeight="15"/>
  <cols>
    <col min="1" max="1" width="22.421875" style="0" customWidth="1"/>
    <col min="2" max="2" width="13.7109375" style="47" customWidth="1"/>
    <col min="3" max="3" width="14.421875" style="47" customWidth="1"/>
    <col min="4" max="4" width="12.7109375" style="47" customWidth="1"/>
    <col min="5" max="5" width="12.7109375" style="0" customWidth="1"/>
    <col min="6" max="6" width="6.57421875" style="0" customWidth="1"/>
    <col min="7" max="7" width="14.00390625" style="47" customWidth="1"/>
    <col min="8" max="8" width="13.140625" style="47" customWidth="1"/>
    <col min="9" max="9" width="12.7109375" style="0" customWidth="1"/>
    <col min="10" max="10" width="6.57421875" style="0" customWidth="1"/>
    <col min="11" max="11" width="13.57421875" style="247" customWidth="1"/>
    <col min="12" max="12" width="12.7109375" style="247" customWidth="1"/>
    <col min="13" max="13" width="12.7109375" style="237" customWidth="1"/>
    <col min="14" max="14" width="6.57421875" style="0" customWidth="1"/>
    <col min="15" max="15" width="7.00390625" style="0" bestFit="1" customWidth="1"/>
  </cols>
  <sheetData>
    <row r="1" spans="1:14" ht="15">
      <c r="A1" s="117" t="s">
        <v>64</v>
      </c>
      <c r="B1" s="118"/>
      <c r="C1" s="118"/>
      <c r="D1" s="37"/>
      <c r="E1" s="119" t="s">
        <v>65</v>
      </c>
      <c r="F1" s="117"/>
      <c r="G1" s="118" t="s">
        <v>163</v>
      </c>
      <c r="H1" s="37"/>
      <c r="I1" s="37"/>
      <c r="J1" s="117"/>
      <c r="K1" s="236"/>
      <c r="L1" s="237"/>
      <c r="N1" s="117"/>
    </row>
    <row r="2" spans="1:14" ht="16.5" thickBot="1">
      <c r="A2" s="1" t="s">
        <v>0</v>
      </c>
      <c r="B2" s="38" t="s">
        <v>1</v>
      </c>
      <c r="C2" s="38"/>
      <c r="D2" s="37"/>
      <c r="E2" s="37"/>
      <c r="F2" s="1"/>
      <c r="G2" s="38"/>
      <c r="H2" s="37"/>
      <c r="I2" s="37"/>
      <c r="J2" s="1"/>
      <c r="K2" s="238"/>
      <c r="L2" s="237"/>
      <c r="N2" s="1"/>
    </row>
    <row r="3" spans="1:15" ht="15">
      <c r="A3" s="2" t="s">
        <v>2</v>
      </c>
      <c r="B3" s="39" t="s">
        <v>3</v>
      </c>
      <c r="C3" s="40" t="s">
        <v>4</v>
      </c>
      <c r="D3" s="41" t="s">
        <v>5</v>
      </c>
      <c r="E3" s="62"/>
      <c r="F3" s="4" t="s">
        <v>6</v>
      </c>
      <c r="G3" s="42" t="s">
        <v>4</v>
      </c>
      <c r="H3" s="41" t="s">
        <v>7</v>
      </c>
      <c r="I3" s="62"/>
      <c r="J3" s="4" t="s">
        <v>6</v>
      </c>
      <c r="K3" s="239" t="s">
        <v>4</v>
      </c>
      <c r="L3" s="240" t="s">
        <v>8</v>
      </c>
      <c r="M3" s="241"/>
      <c r="N3" s="4" t="s">
        <v>6</v>
      </c>
      <c r="O3" s="92" t="s">
        <v>62</v>
      </c>
    </row>
    <row r="4" spans="1:15" ht="15.75" customHeight="1" thickBot="1">
      <c r="A4" s="5"/>
      <c r="B4" s="43" t="s">
        <v>9</v>
      </c>
      <c r="C4" s="44" t="s">
        <v>10</v>
      </c>
      <c r="D4" s="45" t="s">
        <v>11</v>
      </c>
      <c r="E4" s="45" t="s">
        <v>12</v>
      </c>
      <c r="F4" s="7" t="s">
        <v>13</v>
      </c>
      <c r="G4" s="46" t="s">
        <v>14</v>
      </c>
      <c r="H4" s="45" t="s">
        <v>11</v>
      </c>
      <c r="I4" s="45" t="s">
        <v>12</v>
      </c>
      <c r="J4" s="7" t="s">
        <v>13</v>
      </c>
      <c r="K4" s="242" t="s">
        <v>15</v>
      </c>
      <c r="L4" s="243" t="s">
        <v>11</v>
      </c>
      <c r="M4" s="243" t="s">
        <v>12</v>
      </c>
      <c r="N4" s="7" t="s">
        <v>13</v>
      </c>
      <c r="O4" s="93" t="s">
        <v>63</v>
      </c>
    </row>
    <row r="5" spans="1:15" ht="15.75" customHeight="1">
      <c r="A5" s="8" t="s">
        <v>16</v>
      </c>
      <c r="B5" s="63">
        <v>1225000</v>
      </c>
      <c r="C5" s="63">
        <v>1225000</v>
      </c>
      <c r="D5" s="83">
        <v>763125.71</v>
      </c>
      <c r="E5" s="83"/>
      <c r="F5" s="97">
        <f>ROUND((D5+E5)/(C5/100),1)</f>
        <v>62.3</v>
      </c>
      <c r="G5" s="162">
        <v>1225000</v>
      </c>
      <c r="H5" s="164">
        <v>909447.32</v>
      </c>
      <c r="I5" s="164"/>
      <c r="J5" s="97">
        <f>ROUND((H5+I5)/(G5/100),1)</f>
        <v>74.2</v>
      </c>
      <c r="K5" s="162">
        <v>1225000</v>
      </c>
      <c r="L5" s="164">
        <v>1197649.94</v>
      </c>
      <c r="M5" s="164"/>
      <c r="N5" s="97">
        <f>ROUND((L5+M5)/(K5/100),1)</f>
        <v>97.8</v>
      </c>
      <c r="O5" s="9">
        <f>ROUND((L5+M5)/(B5/100),1)</f>
        <v>97.8</v>
      </c>
    </row>
    <row r="6" spans="1:15" ht="15.75" customHeight="1">
      <c r="A6" s="11" t="s">
        <v>17</v>
      </c>
      <c r="B6" s="65">
        <v>225000</v>
      </c>
      <c r="C6" s="65">
        <v>225000</v>
      </c>
      <c r="D6" s="84">
        <v>82627</v>
      </c>
      <c r="E6" s="84"/>
      <c r="F6" s="98">
        <f aca="true" t="shared" si="0" ref="F6:F37">ROUND((D6+E6)/(C6/100),1)</f>
        <v>36.7</v>
      </c>
      <c r="G6" s="165">
        <v>225000</v>
      </c>
      <c r="H6" s="167">
        <v>112424.2</v>
      </c>
      <c r="I6" s="167"/>
      <c r="J6" s="98">
        <f aca="true" t="shared" si="1" ref="J6:J37">ROUND((H6+I6)/(G6/100),1)</f>
        <v>50</v>
      </c>
      <c r="K6" s="165">
        <v>225000</v>
      </c>
      <c r="L6" s="167">
        <v>227867.07</v>
      </c>
      <c r="M6" s="167"/>
      <c r="N6" s="98">
        <f aca="true" t="shared" si="2" ref="N6:N37">ROUND((L6+M6)/(K6/100),1)</f>
        <v>101.3</v>
      </c>
      <c r="O6" s="9">
        <f aca="true" t="shared" si="3" ref="O6:O37">ROUND((L6+M6)/(B6/100),1)</f>
        <v>101.3</v>
      </c>
    </row>
    <row r="7" spans="1:15" ht="15.75" customHeight="1">
      <c r="A7" s="11" t="s">
        <v>18</v>
      </c>
      <c r="B7" s="65">
        <v>8000</v>
      </c>
      <c r="C7" s="65">
        <v>8000</v>
      </c>
      <c r="D7" s="84">
        <v>-432</v>
      </c>
      <c r="E7" s="84"/>
      <c r="F7" s="98">
        <f t="shared" si="0"/>
        <v>-5.4</v>
      </c>
      <c r="G7" s="165">
        <v>8000</v>
      </c>
      <c r="H7" s="167">
        <v>-432</v>
      </c>
      <c r="I7" s="167"/>
      <c r="J7" s="98">
        <f t="shared" si="1"/>
        <v>-5.4</v>
      </c>
      <c r="K7" s="165">
        <v>8000</v>
      </c>
      <c r="L7" s="167">
        <v>6067</v>
      </c>
      <c r="M7" s="167"/>
      <c r="N7" s="98">
        <f t="shared" si="2"/>
        <v>75.8</v>
      </c>
      <c r="O7" s="9">
        <f t="shared" si="3"/>
        <v>75.8</v>
      </c>
    </row>
    <row r="8" spans="1:15" ht="15.75" customHeight="1">
      <c r="A8" s="11" t="s">
        <v>19</v>
      </c>
      <c r="B8" s="65">
        <v>100000</v>
      </c>
      <c r="C8" s="65">
        <v>100000</v>
      </c>
      <c r="D8" s="84">
        <v>1848</v>
      </c>
      <c r="E8" s="84"/>
      <c r="F8" s="98">
        <f t="shared" si="0"/>
        <v>1.8</v>
      </c>
      <c r="G8" s="165">
        <v>100000</v>
      </c>
      <c r="H8" s="167">
        <v>1848</v>
      </c>
      <c r="I8" s="167"/>
      <c r="J8" s="98">
        <f t="shared" si="1"/>
        <v>1.8</v>
      </c>
      <c r="K8" s="165">
        <v>100000</v>
      </c>
      <c r="L8" s="167">
        <v>101848</v>
      </c>
      <c r="M8" s="167"/>
      <c r="N8" s="98">
        <f t="shared" si="2"/>
        <v>101.8</v>
      </c>
      <c r="O8" s="9">
        <f t="shared" si="3"/>
        <v>101.8</v>
      </c>
    </row>
    <row r="9" spans="1:15" ht="15.75" customHeight="1">
      <c r="A9" s="11" t="s">
        <v>20</v>
      </c>
      <c r="B9" s="65"/>
      <c r="C9" s="65"/>
      <c r="D9" s="84"/>
      <c r="E9" s="84"/>
      <c r="F9" s="98" t="e">
        <f t="shared" si="0"/>
        <v>#DIV/0!</v>
      </c>
      <c r="G9" s="165">
        <v>0</v>
      </c>
      <c r="H9" s="167">
        <v>0</v>
      </c>
      <c r="I9" s="167"/>
      <c r="J9" s="98" t="e">
        <f t="shared" si="1"/>
        <v>#DIV/0!</v>
      </c>
      <c r="K9" s="165">
        <v>0</v>
      </c>
      <c r="L9" s="167">
        <v>0</v>
      </c>
      <c r="M9" s="167"/>
      <c r="N9" s="98" t="e">
        <f t="shared" si="2"/>
        <v>#DIV/0!</v>
      </c>
      <c r="O9" s="9" t="e">
        <f t="shared" si="3"/>
        <v>#DIV/0!</v>
      </c>
    </row>
    <row r="10" spans="1:15" ht="15.75" customHeight="1">
      <c r="A10" s="11" t="s">
        <v>21</v>
      </c>
      <c r="B10" s="65"/>
      <c r="C10" s="65"/>
      <c r="D10" s="84"/>
      <c r="E10" s="84"/>
      <c r="F10" s="98" t="e">
        <f t="shared" si="0"/>
        <v>#DIV/0!</v>
      </c>
      <c r="G10" s="165"/>
      <c r="H10" s="167"/>
      <c r="I10" s="167"/>
      <c r="J10" s="98" t="e">
        <f t="shared" si="1"/>
        <v>#DIV/0!</v>
      </c>
      <c r="K10" s="165"/>
      <c r="L10" s="167"/>
      <c r="M10" s="167"/>
      <c r="N10" s="98" t="e">
        <f t="shared" si="2"/>
        <v>#DIV/0!</v>
      </c>
      <c r="O10" s="9" t="e">
        <f t="shared" si="3"/>
        <v>#DIV/0!</v>
      </c>
    </row>
    <row r="11" spans="1:15" ht="15.75" customHeight="1">
      <c r="A11" s="11" t="s">
        <v>22</v>
      </c>
      <c r="B11" s="65"/>
      <c r="C11" s="65"/>
      <c r="D11" s="84"/>
      <c r="E11" s="84"/>
      <c r="F11" s="98" t="e">
        <f t="shared" si="0"/>
        <v>#DIV/0!</v>
      </c>
      <c r="G11" s="165"/>
      <c r="H11" s="167"/>
      <c r="I11" s="167"/>
      <c r="J11" s="98" t="e">
        <f t="shared" si="1"/>
        <v>#DIV/0!</v>
      </c>
      <c r="K11" s="165"/>
      <c r="L11" s="167"/>
      <c r="M11" s="167"/>
      <c r="N11" s="98" t="e">
        <f t="shared" si="2"/>
        <v>#DIV/0!</v>
      </c>
      <c r="O11" s="9" t="e">
        <f t="shared" si="3"/>
        <v>#DIV/0!</v>
      </c>
    </row>
    <row r="12" spans="1:15" ht="15.75" customHeight="1">
      <c r="A12" s="11" t="s">
        <v>66</v>
      </c>
      <c r="B12" s="65"/>
      <c r="C12" s="65"/>
      <c r="D12" s="84"/>
      <c r="E12" s="84"/>
      <c r="F12" s="98" t="e">
        <f t="shared" si="0"/>
        <v>#DIV/0!</v>
      </c>
      <c r="G12" s="165"/>
      <c r="H12" s="167"/>
      <c r="I12" s="167"/>
      <c r="J12" s="98" t="e">
        <f t="shared" si="1"/>
        <v>#DIV/0!</v>
      </c>
      <c r="K12" s="165"/>
      <c r="L12" s="167"/>
      <c r="M12" s="167"/>
      <c r="N12" s="98" t="e">
        <f t="shared" si="2"/>
        <v>#DIV/0!</v>
      </c>
      <c r="O12" s="9" t="e">
        <f t="shared" si="3"/>
        <v>#DIV/0!</v>
      </c>
    </row>
    <row r="13" spans="1:15" ht="15.75" customHeight="1">
      <c r="A13" s="11" t="s">
        <v>67</v>
      </c>
      <c r="B13" s="65"/>
      <c r="C13" s="65"/>
      <c r="D13" s="84"/>
      <c r="E13" s="84"/>
      <c r="F13" s="98" t="e">
        <f t="shared" si="0"/>
        <v>#DIV/0!</v>
      </c>
      <c r="G13" s="165"/>
      <c r="H13" s="167"/>
      <c r="I13" s="167"/>
      <c r="J13" s="98" t="e">
        <f t="shared" si="1"/>
        <v>#DIV/0!</v>
      </c>
      <c r="K13" s="165"/>
      <c r="L13" s="167"/>
      <c r="M13" s="167"/>
      <c r="N13" s="98" t="e">
        <f t="shared" si="2"/>
        <v>#DIV/0!</v>
      </c>
      <c r="O13" s="9" t="e">
        <f t="shared" si="3"/>
        <v>#DIV/0!</v>
      </c>
    </row>
    <row r="14" spans="1:15" ht="15.75" customHeight="1">
      <c r="A14" s="11" t="s">
        <v>68</v>
      </c>
      <c r="B14" s="65"/>
      <c r="C14" s="65"/>
      <c r="D14" s="84"/>
      <c r="E14" s="84"/>
      <c r="F14" s="98" t="e">
        <f t="shared" si="0"/>
        <v>#DIV/0!</v>
      </c>
      <c r="G14" s="165"/>
      <c r="H14" s="167"/>
      <c r="I14" s="167"/>
      <c r="J14" s="98" t="e">
        <f t="shared" si="1"/>
        <v>#DIV/0!</v>
      </c>
      <c r="K14" s="165"/>
      <c r="L14" s="167"/>
      <c r="M14" s="167"/>
      <c r="N14" s="98" t="e">
        <f t="shared" si="2"/>
        <v>#DIV/0!</v>
      </c>
      <c r="O14" s="9" t="e">
        <f t="shared" si="3"/>
        <v>#DIV/0!</v>
      </c>
    </row>
    <row r="15" spans="1:15" ht="15.75" customHeight="1">
      <c r="A15" s="11" t="s">
        <v>23</v>
      </c>
      <c r="B15" s="65">
        <v>158616</v>
      </c>
      <c r="C15" s="65">
        <v>158616</v>
      </c>
      <c r="D15" s="84">
        <v>61846.29</v>
      </c>
      <c r="E15" s="84"/>
      <c r="F15" s="98">
        <f t="shared" si="0"/>
        <v>39</v>
      </c>
      <c r="G15" s="165">
        <v>158616</v>
      </c>
      <c r="H15" s="167">
        <v>126894.71</v>
      </c>
      <c r="I15" s="167"/>
      <c r="J15" s="98">
        <f t="shared" si="1"/>
        <v>80</v>
      </c>
      <c r="K15" s="165">
        <v>158616</v>
      </c>
      <c r="L15" s="167">
        <v>157582.53</v>
      </c>
      <c r="M15" s="167"/>
      <c r="N15" s="98">
        <f t="shared" si="2"/>
        <v>99.3</v>
      </c>
      <c r="O15" s="9">
        <f t="shared" si="3"/>
        <v>99.3</v>
      </c>
    </row>
    <row r="16" spans="1:15" ht="15.75" customHeight="1">
      <c r="A16" s="11" t="s">
        <v>24</v>
      </c>
      <c r="B16" s="65">
        <v>5000</v>
      </c>
      <c r="C16" s="65">
        <v>5000</v>
      </c>
      <c r="D16" s="84">
        <v>1790</v>
      </c>
      <c r="E16" s="84"/>
      <c r="F16" s="98">
        <f t="shared" si="0"/>
        <v>35.8</v>
      </c>
      <c r="G16" s="165">
        <v>5000</v>
      </c>
      <c r="H16" s="167">
        <v>2398</v>
      </c>
      <c r="I16" s="167"/>
      <c r="J16" s="98">
        <f t="shared" si="1"/>
        <v>48</v>
      </c>
      <c r="K16" s="165">
        <v>5000</v>
      </c>
      <c r="L16" s="167">
        <v>2398</v>
      </c>
      <c r="M16" s="167"/>
      <c r="N16" s="98">
        <f t="shared" si="2"/>
        <v>48</v>
      </c>
      <c r="O16" s="9">
        <f t="shared" si="3"/>
        <v>48</v>
      </c>
    </row>
    <row r="17" spans="1:15" ht="15.75" customHeight="1">
      <c r="A17" s="11" t="s">
        <v>69</v>
      </c>
      <c r="B17" s="65">
        <v>1000</v>
      </c>
      <c r="C17" s="65">
        <v>1000</v>
      </c>
      <c r="D17" s="84">
        <v>0</v>
      </c>
      <c r="E17" s="84"/>
      <c r="F17" s="98">
        <f t="shared" si="0"/>
        <v>0</v>
      </c>
      <c r="G17" s="165">
        <v>1000</v>
      </c>
      <c r="H17" s="167">
        <v>0</v>
      </c>
      <c r="I17" s="167"/>
      <c r="J17" s="98">
        <f t="shared" si="1"/>
        <v>0</v>
      </c>
      <c r="K17" s="165">
        <v>1000</v>
      </c>
      <c r="L17" s="167">
        <v>0</v>
      </c>
      <c r="M17" s="167"/>
      <c r="N17" s="98">
        <f t="shared" si="2"/>
        <v>0</v>
      </c>
      <c r="O17" s="9">
        <f t="shared" si="3"/>
        <v>0</v>
      </c>
    </row>
    <row r="18" spans="1:15" ht="15.75" customHeight="1">
      <c r="A18" s="11" t="s">
        <v>25</v>
      </c>
      <c r="B18" s="65">
        <v>243000</v>
      </c>
      <c r="C18" s="65">
        <v>243000</v>
      </c>
      <c r="D18" s="84">
        <v>110094.6</v>
      </c>
      <c r="E18" s="84"/>
      <c r="F18" s="98">
        <f t="shared" si="0"/>
        <v>45.3</v>
      </c>
      <c r="G18" s="165">
        <v>200000</v>
      </c>
      <c r="H18" s="167">
        <v>150644.4</v>
      </c>
      <c r="I18" s="167"/>
      <c r="J18" s="98">
        <f t="shared" si="1"/>
        <v>75.3</v>
      </c>
      <c r="K18" s="165">
        <v>200000</v>
      </c>
      <c r="L18" s="167">
        <v>201840.8</v>
      </c>
      <c r="M18" s="167"/>
      <c r="N18" s="98">
        <f t="shared" si="2"/>
        <v>100.9</v>
      </c>
      <c r="O18" s="9">
        <f t="shared" si="3"/>
        <v>83.1</v>
      </c>
    </row>
    <row r="19" spans="1:15" ht="15.75" customHeight="1">
      <c r="A19" s="11" t="s">
        <v>26</v>
      </c>
      <c r="B19" s="65">
        <v>8184061</v>
      </c>
      <c r="C19" s="65">
        <v>8184061</v>
      </c>
      <c r="D19" s="84">
        <v>3930321</v>
      </c>
      <c r="E19" s="84"/>
      <c r="F19" s="98">
        <f t="shared" si="0"/>
        <v>48</v>
      </c>
      <c r="G19" s="165">
        <v>8184061</v>
      </c>
      <c r="H19" s="167">
        <v>5941834</v>
      </c>
      <c r="I19" s="167"/>
      <c r="J19" s="98">
        <f t="shared" si="1"/>
        <v>72.6</v>
      </c>
      <c r="K19" s="165">
        <v>8035676</v>
      </c>
      <c r="L19" s="167">
        <v>8038690</v>
      </c>
      <c r="M19" s="167"/>
      <c r="N19" s="98">
        <f t="shared" si="2"/>
        <v>100</v>
      </c>
      <c r="O19" s="9">
        <f t="shared" si="3"/>
        <v>98.2</v>
      </c>
    </row>
    <row r="20" spans="1:15" ht="15.75" customHeight="1">
      <c r="A20" s="11" t="s">
        <v>27</v>
      </c>
      <c r="B20" s="65"/>
      <c r="C20" s="65"/>
      <c r="D20" s="84"/>
      <c r="E20" s="84"/>
      <c r="F20" s="98" t="e">
        <f t="shared" si="0"/>
        <v>#DIV/0!</v>
      </c>
      <c r="G20" s="165"/>
      <c r="H20" s="167"/>
      <c r="I20" s="167"/>
      <c r="J20" s="98" t="e">
        <f t="shared" si="1"/>
        <v>#DIV/0!</v>
      </c>
      <c r="K20" s="165"/>
      <c r="L20" s="167"/>
      <c r="M20" s="167"/>
      <c r="N20" s="98" t="e">
        <f t="shared" si="2"/>
        <v>#DIV/0!</v>
      </c>
      <c r="O20" s="9" t="e">
        <f t="shared" si="3"/>
        <v>#DIV/0!</v>
      </c>
    </row>
    <row r="21" spans="1:15" ht="15.75" customHeight="1">
      <c r="A21" s="11" t="s">
        <v>28</v>
      </c>
      <c r="B21" s="65"/>
      <c r="C21" s="65"/>
      <c r="D21" s="84"/>
      <c r="E21" s="84"/>
      <c r="F21" s="98" t="e">
        <f t="shared" si="0"/>
        <v>#DIV/0!</v>
      </c>
      <c r="G21" s="165"/>
      <c r="H21" s="167"/>
      <c r="I21" s="167"/>
      <c r="J21" s="98" t="e">
        <f t="shared" si="1"/>
        <v>#DIV/0!</v>
      </c>
      <c r="K21" s="165"/>
      <c r="L21" s="167"/>
      <c r="M21" s="167"/>
      <c r="N21" s="98" t="e">
        <f t="shared" si="2"/>
        <v>#DIV/0!</v>
      </c>
      <c r="O21" s="9" t="e">
        <f t="shared" si="3"/>
        <v>#DIV/0!</v>
      </c>
    </row>
    <row r="22" spans="1:15" ht="15.75" customHeight="1">
      <c r="A22" s="11" t="s">
        <v>29</v>
      </c>
      <c r="B22" s="65"/>
      <c r="C22" s="65"/>
      <c r="D22" s="84"/>
      <c r="E22" s="84"/>
      <c r="F22" s="98" t="e">
        <f t="shared" si="0"/>
        <v>#DIV/0!</v>
      </c>
      <c r="G22" s="165"/>
      <c r="H22" s="167"/>
      <c r="I22" s="167"/>
      <c r="J22" s="98" t="e">
        <f t="shared" si="1"/>
        <v>#DIV/0!</v>
      </c>
      <c r="K22" s="165"/>
      <c r="L22" s="167"/>
      <c r="M22" s="167"/>
      <c r="N22" s="98" t="e">
        <f t="shared" si="2"/>
        <v>#DIV/0!</v>
      </c>
      <c r="O22" s="9" t="e">
        <f t="shared" si="3"/>
        <v>#DIV/0!</v>
      </c>
    </row>
    <row r="23" spans="1:15" ht="15.75" customHeight="1">
      <c r="A23" s="11" t="s">
        <v>30</v>
      </c>
      <c r="B23" s="65"/>
      <c r="C23" s="65"/>
      <c r="D23" s="84"/>
      <c r="E23" s="84"/>
      <c r="F23" s="98" t="e">
        <f t="shared" si="0"/>
        <v>#DIV/0!</v>
      </c>
      <c r="G23" s="165"/>
      <c r="H23" s="167"/>
      <c r="I23" s="167"/>
      <c r="J23" s="98" t="e">
        <f t="shared" si="1"/>
        <v>#DIV/0!</v>
      </c>
      <c r="K23" s="165"/>
      <c r="L23" s="167"/>
      <c r="M23" s="167"/>
      <c r="N23" s="98" t="e">
        <f t="shared" si="2"/>
        <v>#DIV/0!</v>
      </c>
      <c r="O23" s="9" t="e">
        <f t="shared" si="3"/>
        <v>#DIV/0!</v>
      </c>
    </row>
    <row r="24" spans="1:15" ht="15.75" customHeight="1">
      <c r="A24" s="11" t="s">
        <v>70</v>
      </c>
      <c r="B24" s="65"/>
      <c r="C24" s="65"/>
      <c r="D24" s="84"/>
      <c r="E24" s="84"/>
      <c r="F24" s="98" t="e">
        <f t="shared" si="0"/>
        <v>#DIV/0!</v>
      </c>
      <c r="G24" s="165"/>
      <c r="H24" s="167"/>
      <c r="I24" s="167"/>
      <c r="J24" s="98" t="e">
        <f t="shared" si="1"/>
        <v>#DIV/0!</v>
      </c>
      <c r="K24" s="165"/>
      <c r="L24" s="167"/>
      <c r="M24" s="167"/>
      <c r="N24" s="98" t="e">
        <f t="shared" si="2"/>
        <v>#DIV/0!</v>
      </c>
      <c r="O24" s="9" t="e">
        <f t="shared" si="3"/>
        <v>#DIV/0!</v>
      </c>
    </row>
    <row r="25" spans="1:15" ht="15.75" customHeight="1">
      <c r="A25" s="11" t="s">
        <v>31</v>
      </c>
      <c r="B25" s="65"/>
      <c r="C25" s="65"/>
      <c r="D25" s="84"/>
      <c r="E25" s="84"/>
      <c r="F25" s="98" t="e">
        <f t="shared" si="0"/>
        <v>#DIV/0!</v>
      </c>
      <c r="G25" s="165"/>
      <c r="H25" s="167"/>
      <c r="I25" s="167"/>
      <c r="J25" s="98" t="e">
        <f t="shared" si="1"/>
        <v>#DIV/0!</v>
      </c>
      <c r="K25" s="165"/>
      <c r="L25" s="167"/>
      <c r="M25" s="167"/>
      <c r="N25" s="98" t="e">
        <f t="shared" si="2"/>
        <v>#DIV/0!</v>
      </c>
      <c r="O25" s="9" t="e">
        <f t="shared" si="3"/>
        <v>#DIV/0!</v>
      </c>
    </row>
    <row r="26" spans="1:15" ht="15.75" customHeight="1">
      <c r="A26" s="11" t="s">
        <v>32</v>
      </c>
      <c r="B26" s="65"/>
      <c r="C26" s="65"/>
      <c r="D26" s="84"/>
      <c r="E26" s="84"/>
      <c r="F26" s="98" t="e">
        <f t="shared" si="0"/>
        <v>#DIV/0!</v>
      </c>
      <c r="G26" s="165"/>
      <c r="H26" s="167"/>
      <c r="I26" s="167"/>
      <c r="J26" s="98" t="e">
        <f t="shared" si="1"/>
        <v>#DIV/0!</v>
      </c>
      <c r="K26" s="165"/>
      <c r="L26" s="167"/>
      <c r="M26" s="167"/>
      <c r="N26" s="98" t="e">
        <f t="shared" si="2"/>
        <v>#DIV/0!</v>
      </c>
      <c r="O26" s="9" t="e">
        <f t="shared" si="3"/>
        <v>#DIV/0!</v>
      </c>
    </row>
    <row r="27" spans="1:15" ht="15.75" customHeight="1">
      <c r="A27" s="11" t="s">
        <v>71</v>
      </c>
      <c r="B27" s="65"/>
      <c r="C27" s="65"/>
      <c r="D27" s="84"/>
      <c r="E27" s="84"/>
      <c r="F27" s="98" t="e">
        <f t="shared" si="0"/>
        <v>#DIV/0!</v>
      </c>
      <c r="G27" s="165"/>
      <c r="H27" s="167"/>
      <c r="I27" s="167"/>
      <c r="J27" s="98" t="e">
        <f t="shared" si="1"/>
        <v>#DIV/0!</v>
      </c>
      <c r="K27" s="165"/>
      <c r="L27" s="167"/>
      <c r="M27" s="167"/>
      <c r="N27" s="98" t="e">
        <f t="shared" si="2"/>
        <v>#DIV/0!</v>
      </c>
      <c r="O27" s="9" t="e">
        <f t="shared" si="3"/>
        <v>#DIV/0!</v>
      </c>
    </row>
    <row r="28" spans="1:15" ht="15.75" customHeight="1">
      <c r="A28" s="11" t="s">
        <v>33</v>
      </c>
      <c r="B28" s="65">
        <v>12000</v>
      </c>
      <c r="C28" s="65">
        <v>12000</v>
      </c>
      <c r="D28" s="84">
        <v>4821.5</v>
      </c>
      <c r="E28" s="84"/>
      <c r="F28" s="98">
        <f t="shared" si="0"/>
        <v>40.2</v>
      </c>
      <c r="G28" s="165">
        <v>12000</v>
      </c>
      <c r="H28" s="167">
        <v>6596.02</v>
      </c>
      <c r="I28" s="167"/>
      <c r="J28" s="98">
        <f t="shared" si="1"/>
        <v>55</v>
      </c>
      <c r="K28" s="165">
        <v>12000</v>
      </c>
      <c r="L28" s="167">
        <v>9583.09</v>
      </c>
      <c r="M28" s="167"/>
      <c r="N28" s="98">
        <f t="shared" si="2"/>
        <v>79.9</v>
      </c>
      <c r="O28" s="9">
        <f t="shared" si="3"/>
        <v>79.9</v>
      </c>
    </row>
    <row r="29" spans="1:15" ht="15.75" customHeight="1">
      <c r="A29" s="11" t="s">
        <v>34</v>
      </c>
      <c r="B29" s="65">
        <v>57457</v>
      </c>
      <c r="C29" s="65">
        <v>57457</v>
      </c>
      <c r="D29" s="84">
        <v>28728</v>
      </c>
      <c r="E29" s="84"/>
      <c r="F29" s="98">
        <f t="shared" si="0"/>
        <v>50</v>
      </c>
      <c r="G29" s="165">
        <v>57457</v>
      </c>
      <c r="H29" s="167">
        <v>28728</v>
      </c>
      <c r="I29" s="167"/>
      <c r="J29" s="98">
        <f t="shared" si="1"/>
        <v>50</v>
      </c>
      <c r="K29" s="165">
        <v>57457</v>
      </c>
      <c r="L29" s="167">
        <v>57457</v>
      </c>
      <c r="M29" s="167"/>
      <c r="N29" s="98">
        <f t="shared" si="2"/>
        <v>100</v>
      </c>
      <c r="O29" s="9">
        <f t="shared" si="3"/>
        <v>100</v>
      </c>
    </row>
    <row r="30" spans="1:15" ht="15.75" customHeight="1">
      <c r="A30" s="11" t="s">
        <v>72</v>
      </c>
      <c r="B30" s="65"/>
      <c r="C30" s="65"/>
      <c r="D30" s="84"/>
      <c r="E30" s="84"/>
      <c r="F30" s="98" t="e">
        <f t="shared" si="0"/>
        <v>#DIV/0!</v>
      </c>
      <c r="G30" s="165"/>
      <c r="H30" s="167"/>
      <c r="I30" s="167"/>
      <c r="J30" s="98" t="e">
        <f t="shared" si="1"/>
        <v>#DIV/0!</v>
      </c>
      <c r="K30" s="165"/>
      <c r="L30" s="167"/>
      <c r="M30" s="167"/>
      <c r="N30" s="98" t="e">
        <f t="shared" si="2"/>
        <v>#DIV/0!</v>
      </c>
      <c r="O30" s="9" t="e">
        <f t="shared" si="3"/>
        <v>#DIV/0!</v>
      </c>
    </row>
    <row r="31" spans="1:15" ht="15.75" customHeight="1">
      <c r="A31" s="11" t="s">
        <v>35</v>
      </c>
      <c r="B31" s="65"/>
      <c r="C31" s="65"/>
      <c r="D31" s="84"/>
      <c r="E31" s="84"/>
      <c r="F31" s="98" t="e">
        <f t="shared" si="0"/>
        <v>#DIV/0!</v>
      </c>
      <c r="G31" s="165"/>
      <c r="H31" s="167"/>
      <c r="I31" s="167"/>
      <c r="J31" s="98" t="e">
        <f t="shared" si="1"/>
        <v>#DIV/0!</v>
      </c>
      <c r="K31" s="165"/>
      <c r="L31" s="167"/>
      <c r="M31" s="167"/>
      <c r="N31" s="98" t="e">
        <f t="shared" si="2"/>
        <v>#DIV/0!</v>
      </c>
      <c r="O31" s="9" t="e">
        <f t="shared" si="3"/>
        <v>#DIV/0!</v>
      </c>
    </row>
    <row r="32" spans="1:15" ht="15">
      <c r="A32" s="11" t="s">
        <v>73</v>
      </c>
      <c r="B32" s="65"/>
      <c r="C32" s="65"/>
      <c r="D32" s="84"/>
      <c r="E32" s="84"/>
      <c r="F32" s="98" t="e">
        <f t="shared" si="0"/>
        <v>#DIV/0!</v>
      </c>
      <c r="G32" s="165"/>
      <c r="H32" s="167"/>
      <c r="I32" s="167"/>
      <c r="J32" s="98" t="e">
        <f t="shared" si="1"/>
        <v>#DIV/0!</v>
      </c>
      <c r="K32" s="165"/>
      <c r="L32" s="167"/>
      <c r="M32" s="167"/>
      <c r="N32" s="98" t="e">
        <f t="shared" si="2"/>
        <v>#DIV/0!</v>
      </c>
      <c r="O32" s="9" t="e">
        <f t="shared" si="3"/>
        <v>#DIV/0!</v>
      </c>
    </row>
    <row r="33" spans="1:15" ht="15">
      <c r="A33" s="11" t="s">
        <v>36</v>
      </c>
      <c r="B33" s="65"/>
      <c r="C33" s="65"/>
      <c r="D33" s="84"/>
      <c r="E33" s="84"/>
      <c r="F33" s="98" t="e">
        <f t="shared" si="0"/>
        <v>#DIV/0!</v>
      </c>
      <c r="G33" s="165"/>
      <c r="H33" s="167"/>
      <c r="I33" s="167"/>
      <c r="J33" s="98" t="e">
        <f t="shared" si="1"/>
        <v>#DIV/0!</v>
      </c>
      <c r="K33" s="165"/>
      <c r="L33" s="167"/>
      <c r="M33" s="167"/>
      <c r="N33" s="98" t="e">
        <f t="shared" si="2"/>
        <v>#DIV/0!</v>
      </c>
      <c r="O33" s="9" t="e">
        <f t="shared" si="3"/>
        <v>#DIV/0!</v>
      </c>
    </row>
    <row r="34" spans="1:15" ht="15">
      <c r="A34" s="11" t="s">
        <v>74</v>
      </c>
      <c r="B34" s="65">
        <v>220000</v>
      </c>
      <c r="C34" s="65">
        <v>220000</v>
      </c>
      <c r="D34" s="84">
        <v>155056.7</v>
      </c>
      <c r="E34" s="84"/>
      <c r="F34" s="98">
        <f>ROUND((D34+E34)/(C34/100),1)</f>
        <v>70.5</v>
      </c>
      <c r="G34" s="165">
        <v>263000</v>
      </c>
      <c r="H34" s="167">
        <v>230827.6</v>
      </c>
      <c r="I34" s="167"/>
      <c r="J34" s="98">
        <f>ROUND((H34+I34)/(G34/100),1)</f>
        <v>87.8</v>
      </c>
      <c r="K34" s="165">
        <v>263000</v>
      </c>
      <c r="L34" s="167">
        <v>269365.79</v>
      </c>
      <c r="M34" s="167"/>
      <c r="N34" s="98">
        <f>ROUND((L34+M34)/(K34/100),1)</f>
        <v>102.4</v>
      </c>
      <c r="O34" s="9">
        <f t="shared" si="3"/>
        <v>122.4</v>
      </c>
    </row>
    <row r="35" spans="1:15" ht="15">
      <c r="A35" s="11" t="s">
        <v>37</v>
      </c>
      <c r="B35" s="67"/>
      <c r="C35" s="68"/>
      <c r="D35" s="85"/>
      <c r="E35" s="85"/>
      <c r="F35" s="99" t="e">
        <f>ROUND((D35+E35)/(C35/100),1)</f>
        <v>#DIV/0!</v>
      </c>
      <c r="G35" s="169"/>
      <c r="H35" s="170"/>
      <c r="I35" s="170"/>
      <c r="J35" s="99" t="e">
        <f>ROUND((H35+I35)/(G35/100),1)</f>
        <v>#DIV/0!</v>
      </c>
      <c r="K35" s="169"/>
      <c r="L35" s="170"/>
      <c r="M35" s="170"/>
      <c r="N35" s="99" t="e">
        <f>ROUND((L35+M35)/(K35/100),1)</f>
        <v>#DIV/0!</v>
      </c>
      <c r="O35" s="9" t="e">
        <f t="shared" si="3"/>
        <v>#DIV/0!</v>
      </c>
    </row>
    <row r="36" spans="1:15" ht="15.75" thickBot="1">
      <c r="A36" s="16" t="s">
        <v>38</v>
      </c>
      <c r="B36" s="86"/>
      <c r="C36" s="87"/>
      <c r="D36" s="88"/>
      <c r="E36" s="88"/>
      <c r="F36" s="99" t="e">
        <f>ROUND((D36+E36)/(C36/100),1)</f>
        <v>#DIV/0!</v>
      </c>
      <c r="G36" s="172"/>
      <c r="H36" s="173"/>
      <c r="I36" s="173"/>
      <c r="J36" s="99" t="e">
        <f>ROUND((H36+I36)/(G36/100),1)</f>
        <v>#DIV/0!</v>
      </c>
      <c r="K36" s="172"/>
      <c r="L36" s="173"/>
      <c r="M36" s="173"/>
      <c r="N36" s="99" t="e">
        <f>ROUND((L36+M36)/(K36/100),1)</f>
        <v>#DIV/0!</v>
      </c>
      <c r="O36" s="9" t="e">
        <f t="shared" si="3"/>
        <v>#DIV/0!</v>
      </c>
    </row>
    <row r="37" spans="1:15" ht="15.75" thickBot="1">
      <c r="A37" s="17" t="s">
        <v>39</v>
      </c>
      <c r="B37" s="70">
        <f>SUM(B5:B36)</f>
        <v>10439134</v>
      </c>
      <c r="C37" s="71">
        <f>SUM(C5:C36)</f>
        <v>10439134</v>
      </c>
      <c r="D37" s="72">
        <f>SUM(D5:D36)</f>
        <v>5139826.8</v>
      </c>
      <c r="E37" s="73">
        <f>SUM(E5:E35)</f>
        <v>0</v>
      </c>
      <c r="F37" s="100">
        <f t="shared" si="0"/>
        <v>49.2</v>
      </c>
      <c r="G37" s="174">
        <f>SUM(G5:G36)</f>
        <v>10439134</v>
      </c>
      <c r="H37" s="176">
        <f>SUM(H5:H36)</f>
        <v>7511210.249999999</v>
      </c>
      <c r="I37" s="176">
        <f>SUM(I5:I35)</f>
        <v>0</v>
      </c>
      <c r="J37" s="100">
        <f t="shared" si="1"/>
        <v>72</v>
      </c>
      <c r="K37" s="174">
        <f>SUM(K5:K36)</f>
        <v>10290749</v>
      </c>
      <c r="L37" s="176">
        <f>SUM(L5:L36)</f>
        <v>10270349.219999999</v>
      </c>
      <c r="M37" s="177">
        <f>SUM(M5:M35)</f>
        <v>0</v>
      </c>
      <c r="N37" s="100">
        <f t="shared" si="2"/>
        <v>99.8</v>
      </c>
      <c r="O37" s="9">
        <f t="shared" si="3"/>
        <v>98.4</v>
      </c>
    </row>
    <row r="38" spans="1:14" ht="15">
      <c r="A38" s="89"/>
      <c r="B38" s="122"/>
      <c r="C38" s="122"/>
      <c r="D38" s="122"/>
      <c r="E38" s="122"/>
      <c r="F38" s="123"/>
      <c r="G38" s="122"/>
      <c r="H38" s="122"/>
      <c r="I38" s="122"/>
      <c r="J38" s="123"/>
      <c r="K38" s="244"/>
      <c r="L38" s="244"/>
      <c r="M38" s="244"/>
      <c r="N38" s="123"/>
    </row>
    <row r="39" spans="1:14" ht="15.75" thickBot="1">
      <c r="A39" s="35" t="s">
        <v>57</v>
      </c>
      <c r="B39" s="79"/>
      <c r="C39" s="79"/>
      <c r="D39" s="79"/>
      <c r="E39" s="122"/>
      <c r="F39" s="123"/>
      <c r="G39" s="122"/>
      <c r="H39" s="122"/>
      <c r="I39" s="122"/>
      <c r="J39" s="123"/>
      <c r="K39" s="244"/>
      <c r="L39" s="244"/>
      <c r="M39" s="244"/>
      <c r="N39" s="123"/>
    </row>
    <row r="40" spans="1:14" ht="15">
      <c r="A40" s="19"/>
      <c r="B40" s="81" t="s">
        <v>10</v>
      </c>
      <c r="C40" s="80" t="s">
        <v>14</v>
      </c>
      <c r="D40" s="82" t="s">
        <v>15</v>
      </c>
      <c r="E40" s="122"/>
      <c r="F40" s="123"/>
      <c r="G40" s="122"/>
      <c r="H40" s="122"/>
      <c r="I40" s="122"/>
      <c r="J40" s="123"/>
      <c r="K40" s="244"/>
      <c r="L40" s="244"/>
      <c r="M40" s="244"/>
      <c r="N40" s="123"/>
    </row>
    <row r="41" spans="1:14" ht="15">
      <c r="A41" s="20" t="s">
        <v>58</v>
      </c>
      <c r="B41" s="90">
        <v>94067</v>
      </c>
      <c r="C41" s="210">
        <v>0</v>
      </c>
      <c r="D41" s="252">
        <v>0</v>
      </c>
      <c r="E41" s="122"/>
      <c r="F41" s="123"/>
      <c r="G41" s="122"/>
      <c r="H41" s="122"/>
      <c r="I41" s="122"/>
      <c r="J41" s="123"/>
      <c r="K41" s="244"/>
      <c r="L41" s="244"/>
      <c r="M41" s="244"/>
      <c r="N41" s="123"/>
    </row>
    <row r="42" spans="1:14" ht="15">
      <c r="A42" s="36" t="s">
        <v>61</v>
      </c>
      <c r="B42" s="90">
        <v>5961</v>
      </c>
      <c r="C42" s="210">
        <v>5961</v>
      </c>
      <c r="D42" s="252">
        <v>4065</v>
      </c>
      <c r="E42" s="122"/>
      <c r="F42" s="123"/>
      <c r="G42" s="122"/>
      <c r="H42" s="122"/>
      <c r="I42" s="122"/>
      <c r="J42" s="123"/>
      <c r="K42" s="244"/>
      <c r="L42" s="244"/>
      <c r="M42" s="244"/>
      <c r="N42" s="123"/>
    </row>
    <row r="43" spans="1:14" ht="15">
      <c r="A43" s="36" t="s">
        <v>59</v>
      </c>
      <c r="B43" s="90">
        <v>26221.55</v>
      </c>
      <c r="C43" s="210">
        <v>542.9</v>
      </c>
      <c r="D43" s="252">
        <v>6353.7</v>
      </c>
      <c r="E43" s="122"/>
      <c r="F43" s="123"/>
      <c r="G43" s="122"/>
      <c r="H43" s="122"/>
      <c r="I43" s="122"/>
      <c r="J43" s="123"/>
      <c r="K43" s="244"/>
      <c r="L43" s="244"/>
      <c r="M43" s="244"/>
      <c r="N43" s="123"/>
    </row>
    <row r="44" spans="1:14" ht="15.75" thickBot="1">
      <c r="A44" s="21" t="s">
        <v>60</v>
      </c>
      <c r="B44" s="91">
        <v>0</v>
      </c>
      <c r="C44" s="211">
        <v>0</v>
      </c>
      <c r="D44" s="253">
        <v>0</v>
      </c>
      <c r="E44" s="122"/>
      <c r="F44" s="123"/>
      <c r="G44" s="122"/>
      <c r="H44" s="122"/>
      <c r="I44" s="122"/>
      <c r="J44" s="123"/>
      <c r="K44" s="244"/>
      <c r="L44" s="244"/>
      <c r="M44" s="244"/>
      <c r="N44" s="123"/>
    </row>
    <row r="45" spans="1:14" ht="15">
      <c r="A45" s="89"/>
      <c r="B45" s="122"/>
      <c r="C45" s="122"/>
      <c r="D45" s="122"/>
      <c r="E45" s="122"/>
      <c r="F45" s="123"/>
      <c r="G45" s="122"/>
      <c r="H45" s="122"/>
      <c r="I45" s="122"/>
      <c r="J45" s="123"/>
      <c r="K45" s="244"/>
      <c r="L45" s="244"/>
      <c r="M45" s="244"/>
      <c r="N45" s="123"/>
    </row>
    <row r="47" spans="1:14" ht="16.5" thickBot="1">
      <c r="A47" s="1" t="s">
        <v>45</v>
      </c>
      <c r="B47" s="78" t="s">
        <v>1</v>
      </c>
      <c r="C47" s="78"/>
      <c r="D47" s="79"/>
      <c r="E47" s="37"/>
      <c r="F47" s="1"/>
      <c r="G47" s="78"/>
      <c r="H47" s="79"/>
      <c r="I47" s="37"/>
      <c r="J47" s="1"/>
      <c r="K47" s="245"/>
      <c r="L47" s="246"/>
      <c r="M47" s="246"/>
      <c r="N47" s="1"/>
    </row>
    <row r="48" spans="1:15" ht="15">
      <c r="A48" s="2" t="s">
        <v>2</v>
      </c>
      <c r="B48" s="39" t="s">
        <v>3</v>
      </c>
      <c r="C48" s="40" t="s">
        <v>4</v>
      </c>
      <c r="D48" s="41" t="s">
        <v>5</v>
      </c>
      <c r="E48" s="62"/>
      <c r="F48" s="4" t="s">
        <v>6</v>
      </c>
      <c r="G48" s="42" t="s">
        <v>4</v>
      </c>
      <c r="H48" s="41" t="s">
        <v>7</v>
      </c>
      <c r="I48" s="62"/>
      <c r="J48" s="4" t="s">
        <v>6</v>
      </c>
      <c r="K48" s="239" t="s">
        <v>4</v>
      </c>
      <c r="L48" s="240" t="s">
        <v>8</v>
      </c>
      <c r="M48" s="241"/>
      <c r="N48" s="4" t="s">
        <v>6</v>
      </c>
      <c r="O48" s="92" t="s">
        <v>62</v>
      </c>
    </row>
    <row r="49" spans="1:15" ht="15.75" thickBot="1">
      <c r="A49" s="5"/>
      <c r="B49" s="43" t="s">
        <v>9</v>
      </c>
      <c r="C49" s="44" t="s">
        <v>10</v>
      </c>
      <c r="D49" s="45" t="s">
        <v>11</v>
      </c>
      <c r="E49" s="45" t="s">
        <v>12</v>
      </c>
      <c r="F49" s="7" t="s">
        <v>13</v>
      </c>
      <c r="G49" s="46" t="s">
        <v>14</v>
      </c>
      <c r="H49" s="45" t="s">
        <v>11</v>
      </c>
      <c r="I49" s="45" t="s">
        <v>12</v>
      </c>
      <c r="J49" s="7" t="s">
        <v>13</v>
      </c>
      <c r="K49" s="242" t="s">
        <v>15</v>
      </c>
      <c r="L49" s="243" t="s">
        <v>11</v>
      </c>
      <c r="M49" s="243" t="s">
        <v>12</v>
      </c>
      <c r="N49" s="7" t="s">
        <v>13</v>
      </c>
      <c r="O49" s="93" t="s">
        <v>63</v>
      </c>
    </row>
    <row r="50" spans="1:15" ht="15">
      <c r="A50" s="22" t="s">
        <v>77</v>
      </c>
      <c r="B50" s="9"/>
      <c r="C50" s="10"/>
      <c r="D50" s="23"/>
      <c r="E50" s="126"/>
      <c r="F50" s="101" t="e">
        <f>ROUND((D50+E50)/(C50/100),1)</f>
        <v>#DIV/0!</v>
      </c>
      <c r="G50" s="181"/>
      <c r="H50" s="182"/>
      <c r="I50" s="183"/>
      <c r="J50" s="101" t="e">
        <f>ROUND((H50+I50)/(G50/100),1)</f>
        <v>#DIV/0!</v>
      </c>
      <c r="K50" s="258"/>
      <c r="L50" s="182"/>
      <c r="M50" s="257"/>
      <c r="N50" s="101" t="e">
        <f>ROUND((L50+M50)/(K50/100),1)</f>
        <v>#DIV/0!</v>
      </c>
      <c r="O50" s="9" t="e">
        <f aca="true" t="shared" si="4" ref="O50:O76">ROUND((L50+M50)/(B50/100),1)</f>
        <v>#DIV/0!</v>
      </c>
    </row>
    <row r="51" spans="1:15" ht="15">
      <c r="A51" s="24" t="s">
        <v>78</v>
      </c>
      <c r="B51" s="12">
        <v>850000</v>
      </c>
      <c r="C51" s="13">
        <v>850000</v>
      </c>
      <c r="D51" s="25">
        <v>510447</v>
      </c>
      <c r="E51" s="127"/>
      <c r="F51" s="102">
        <f aca="true" t="shared" si="5" ref="F51:F76">ROUND((D51+E51)/(C51/100),1)</f>
        <v>60.1</v>
      </c>
      <c r="G51" s="185">
        <v>850000</v>
      </c>
      <c r="H51" s="186">
        <v>597040</v>
      </c>
      <c r="I51" s="187"/>
      <c r="J51" s="102">
        <f aca="true" t="shared" si="6" ref="J51:J76">ROUND((H51+I51)/(G51/100),1)</f>
        <v>70.2</v>
      </c>
      <c r="K51" s="185">
        <v>850000</v>
      </c>
      <c r="L51" s="186">
        <v>854446</v>
      </c>
      <c r="M51" s="223"/>
      <c r="N51" s="102">
        <f aca="true" t="shared" si="7" ref="N51:N76">ROUND((L51+M51)/(K51/100),1)</f>
        <v>100.5</v>
      </c>
      <c r="O51" s="9">
        <f t="shared" si="4"/>
        <v>100.5</v>
      </c>
    </row>
    <row r="52" spans="1:15" ht="15">
      <c r="A52" s="24" t="s">
        <v>46</v>
      </c>
      <c r="B52" s="12"/>
      <c r="C52" s="13"/>
      <c r="D52" s="25"/>
      <c r="E52" s="127"/>
      <c r="F52" s="102" t="e">
        <f t="shared" si="5"/>
        <v>#DIV/0!</v>
      </c>
      <c r="G52" s="185"/>
      <c r="H52" s="186"/>
      <c r="I52" s="187"/>
      <c r="J52" s="102" t="e">
        <f t="shared" si="6"/>
        <v>#DIV/0!</v>
      </c>
      <c r="K52" s="185"/>
      <c r="L52" s="186"/>
      <c r="M52" s="223"/>
      <c r="N52" s="102" t="e">
        <f t="shared" si="7"/>
        <v>#DIV/0!</v>
      </c>
      <c r="O52" s="9" t="e">
        <f t="shared" si="4"/>
        <v>#DIV/0!</v>
      </c>
    </row>
    <row r="53" spans="1:15" ht="15">
      <c r="A53" s="24" t="s">
        <v>79</v>
      </c>
      <c r="B53" s="12"/>
      <c r="C53" s="13"/>
      <c r="D53" s="25"/>
      <c r="E53" s="127"/>
      <c r="F53" s="102" t="e">
        <f t="shared" si="5"/>
        <v>#DIV/0!</v>
      </c>
      <c r="G53" s="185"/>
      <c r="H53" s="186"/>
      <c r="I53" s="187"/>
      <c r="J53" s="102" t="e">
        <f t="shared" si="6"/>
        <v>#DIV/0!</v>
      </c>
      <c r="K53" s="185"/>
      <c r="L53" s="186"/>
      <c r="M53" s="223"/>
      <c r="N53" s="102" t="e">
        <f t="shared" si="7"/>
        <v>#DIV/0!</v>
      </c>
      <c r="O53" s="9" t="e">
        <f t="shared" si="4"/>
        <v>#DIV/0!</v>
      </c>
    </row>
    <row r="54" spans="1:15" ht="15">
      <c r="A54" s="24" t="s">
        <v>80</v>
      </c>
      <c r="B54" s="12"/>
      <c r="C54" s="13"/>
      <c r="D54" s="25"/>
      <c r="E54" s="127"/>
      <c r="F54" s="102" t="e">
        <f t="shared" si="5"/>
        <v>#DIV/0!</v>
      </c>
      <c r="G54" s="185"/>
      <c r="H54" s="186"/>
      <c r="I54" s="187"/>
      <c r="J54" s="102" t="e">
        <f t="shared" si="6"/>
        <v>#DIV/0!</v>
      </c>
      <c r="K54" s="185"/>
      <c r="L54" s="186"/>
      <c r="M54" s="223"/>
      <c r="N54" s="102" t="e">
        <f t="shared" si="7"/>
        <v>#DIV/0!</v>
      </c>
      <c r="O54" s="9" t="e">
        <f t="shared" si="4"/>
        <v>#DIV/0!</v>
      </c>
    </row>
    <row r="55" spans="1:15" ht="15">
      <c r="A55" s="24" t="s">
        <v>47</v>
      </c>
      <c r="B55" s="12"/>
      <c r="C55" s="13"/>
      <c r="D55" s="25"/>
      <c r="E55" s="127"/>
      <c r="F55" s="102" t="e">
        <f t="shared" si="5"/>
        <v>#DIV/0!</v>
      </c>
      <c r="G55" s="185"/>
      <c r="H55" s="186"/>
      <c r="I55" s="187"/>
      <c r="J55" s="102" t="e">
        <f t="shared" si="6"/>
        <v>#DIV/0!</v>
      </c>
      <c r="K55" s="185"/>
      <c r="L55" s="186"/>
      <c r="M55" s="223"/>
      <c r="N55" s="102" t="e">
        <f t="shared" si="7"/>
        <v>#DIV/0!</v>
      </c>
      <c r="O55" s="9" t="e">
        <f t="shared" si="4"/>
        <v>#DIV/0!</v>
      </c>
    </row>
    <row r="56" spans="1:15" ht="15">
      <c r="A56" s="24" t="s">
        <v>81</v>
      </c>
      <c r="B56" s="12"/>
      <c r="C56" s="13"/>
      <c r="D56" s="25"/>
      <c r="E56" s="127"/>
      <c r="F56" s="102" t="e">
        <f t="shared" si="5"/>
        <v>#DIV/0!</v>
      </c>
      <c r="G56" s="185"/>
      <c r="H56" s="186"/>
      <c r="I56" s="187"/>
      <c r="J56" s="102" t="e">
        <f t="shared" si="6"/>
        <v>#DIV/0!</v>
      </c>
      <c r="K56" s="185"/>
      <c r="L56" s="186"/>
      <c r="M56" s="223"/>
      <c r="N56" s="102" t="e">
        <f t="shared" si="7"/>
        <v>#DIV/0!</v>
      </c>
      <c r="O56" s="9" t="e">
        <f t="shared" si="4"/>
        <v>#DIV/0!</v>
      </c>
    </row>
    <row r="57" spans="1:15" ht="15">
      <c r="A57" s="24" t="s">
        <v>82</v>
      </c>
      <c r="B57" s="12"/>
      <c r="C57" s="13"/>
      <c r="D57" s="25"/>
      <c r="E57" s="127"/>
      <c r="F57" s="102" t="e">
        <f t="shared" si="5"/>
        <v>#DIV/0!</v>
      </c>
      <c r="G57" s="185"/>
      <c r="H57" s="186"/>
      <c r="I57" s="187"/>
      <c r="J57" s="102" t="e">
        <f t="shared" si="6"/>
        <v>#DIV/0!</v>
      </c>
      <c r="K57" s="185"/>
      <c r="L57" s="186"/>
      <c r="M57" s="223"/>
      <c r="N57" s="102" t="e">
        <f t="shared" si="7"/>
        <v>#DIV/0!</v>
      </c>
      <c r="O57" s="9" t="e">
        <f t="shared" si="4"/>
        <v>#DIV/0!</v>
      </c>
    </row>
    <row r="58" spans="1:15" ht="15">
      <c r="A58" s="24" t="s">
        <v>48</v>
      </c>
      <c r="B58" s="12"/>
      <c r="C58" s="13"/>
      <c r="D58" s="25"/>
      <c r="E58" s="127"/>
      <c r="F58" s="102" t="e">
        <f t="shared" si="5"/>
        <v>#DIV/0!</v>
      </c>
      <c r="G58" s="185"/>
      <c r="H58" s="186"/>
      <c r="I58" s="187"/>
      <c r="J58" s="102" t="e">
        <f t="shared" si="6"/>
        <v>#DIV/0!</v>
      </c>
      <c r="K58" s="185"/>
      <c r="L58" s="186"/>
      <c r="M58" s="223"/>
      <c r="N58" s="102" t="e">
        <f t="shared" si="7"/>
        <v>#DIV/0!</v>
      </c>
      <c r="O58" s="9" t="e">
        <f t="shared" si="4"/>
        <v>#DIV/0!</v>
      </c>
    </row>
    <row r="59" spans="1:15" ht="15">
      <c r="A59" s="24" t="s">
        <v>49</v>
      </c>
      <c r="B59" s="12"/>
      <c r="C59" s="13"/>
      <c r="D59" s="25"/>
      <c r="E59" s="127"/>
      <c r="F59" s="102" t="e">
        <f t="shared" si="5"/>
        <v>#DIV/0!</v>
      </c>
      <c r="G59" s="185"/>
      <c r="H59" s="186"/>
      <c r="I59" s="187"/>
      <c r="J59" s="102" t="e">
        <f t="shared" si="6"/>
        <v>#DIV/0!</v>
      </c>
      <c r="K59" s="185"/>
      <c r="L59" s="186"/>
      <c r="M59" s="223"/>
      <c r="N59" s="102" t="e">
        <f t="shared" si="7"/>
        <v>#DIV/0!</v>
      </c>
      <c r="O59" s="9" t="e">
        <f t="shared" si="4"/>
        <v>#DIV/0!</v>
      </c>
    </row>
    <row r="60" spans="1:15" ht="15">
      <c r="A60" s="24" t="s">
        <v>50</v>
      </c>
      <c r="B60" s="12"/>
      <c r="C60" s="13"/>
      <c r="D60" s="25"/>
      <c r="E60" s="127"/>
      <c r="F60" s="102" t="e">
        <f t="shared" si="5"/>
        <v>#DIV/0!</v>
      </c>
      <c r="G60" s="185"/>
      <c r="H60" s="186"/>
      <c r="I60" s="187"/>
      <c r="J60" s="102" t="e">
        <f t="shared" si="6"/>
        <v>#DIV/0!</v>
      </c>
      <c r="K60" s="185"/>
      <c r="L60" s="186"/>
      <c r="M60" s="223"/>
      <c r="N60" s="102" t="e">
        <f t="shared" si="7"/>
        <v>#DIV/0!</v>
      </c>
      <c r="O60" s="9" t="e">
        <f t="shared" si="4"/>
        <v>#DIV/0!</v>
      </c>
    </row>
    <row r="61" spans="1:15" ht="15">
      <c r="A61" s="24" t="s">
        <v>83</v>
      </c>
      <c r="B61" s="12">
        <v>308000</v>
      </c>
      <c r="C61" s="13">
        <v>308000</v>
      </c>
      <c r="D61" s="25">
        <v>187000</v>
      </c>
      <c r="E61" s="127"/>
      <c r="F61" s="102">
        <f t="shared" si="5"/>
        <v>60.7</v>
      </c>
      <c r="G61" s="185">
        <v>308000</v>
      </c>
      <c r="H61" s="186">
        <v>218000</v>
      </c>
      <c r="I61" s="187"/>
      <c r="J61" s="102">
        <f t="shared" si="6"/>
        <v>70.8</v>
      </c>
      <c r="K61" s="185">
        <v>308000</v>
      </c>
      <c r="L61" s="186">
        <v>311500</v>
      </c>
      <c r="M61" s="223"/>
      <c r="N61" s="102">
        <f t="shared" si="7"/>
        <v>101.1</v>
      </c>
      <c r="O61" s="9">
        <f t="shared" si="4"/>
        <v>101.1</v>
      </c>
    </row>
    <row r="62" spans="1:15" ht="15">
      <c r="A62" s="24" t="s">
        <v>51</v>
      </c>
      <c r="B62" s="12">
        <v>8000</v>
      </c>
      <c r="C62" s="13">
        <v>8000</v>
      </c>
      <c r="D62" s="25">
        <v>3563.77</v>
      </c>
      <c r="E62" s="127"/>
      <c r="F62" s="102">
        <f t="shared" si="5"/>
        <v>44.5</v>
      </c>
      <c r="G62" s="185">
        <v>8000</v>
      </c>
      <c r="H62" s="186">
        <v>5200.24</v>
      </c>
      <c r="I62" s="187"/>
      <c r="J62" s="102">
        <f t="shared" si="6"/>
        <v>65</v>
      </c>
      <c r="K62" s="185">
        <v>8000</v>
      </c>
      <c r="L62" s="186">
        <v>6636.52</v>
      </c>
      <c r="M62" s="223"/>
      <c r="N62" s="102">
        <f t="shared" si="7"/>
        <v>83</v>
      </c>
      <c r="O62" s="9">
        <f t="shared" si="4"/>
        <v>83</v>
      </c>
    </row>
    <row r="63" spans="1:15" ht="15">
      <c r="A63" s="24" t="s">
        <v>52</v>
      </c>
      <c r="B63" s="12"/>
      <c r="C63" s="13"/>
      <c r="D63" s="25"/>
      <c r="E63" s="127"/>
      <c r="F63" s="102" t="e">
        <f t="shared" si="5"/>
        <v>#DIV/0!</v>
      </c>
      <c r="G63" s="185"/>
      <c r="H63" s="186"/>
      <c r="I63" s="187"/>
      <c r="J63" s="102" t="e">
        <f t="shared" si="6"/>
        <v>#DIV/0!</v>
      </c>
      <c r="K63" s="185"/>
      <c r="L63" s="186"/>
      <c r="M63" s="223"/>
      <c r="N63" s="102" t="e">
        <f t="shared" si="7"/>
        <v>#DIV/0!</v>
      </c>
      <c r="O63" s="9" t="e">
        <f t="shared" si="4"/>
        <v>#DIV/0!</v>
      </c>
    </row>
    <row r="64" spans="1:15" ht="15">
      <c r="A64" s="24" t="s">
        <v>53</v>
      </c>
      <c r="B64" s="12"/>
      <c r="C64" s="13"/>
      <c r="D64" s="25"/>
      <c r="E64" s="127"/>
      <c r="F64" s="102" t="e">
        <f t="shared" si="5"/>
        <v>#DIV/0!</v>
      </c>
      <c r="G64" s="185"/>
      <c r="H64" s="186"/>
      <c r="I64" s="187"/>
      <c r="J64" s="102" t="e">
        <f t="shared" si="6"/>
        <v>#DIV/0!</v>
      </c>
      <c r="K64" s="185"/>
      <c r="L64" s="186"/>
      <c r="M64" s="223"/>
      <c r="N64" s="102" t="e">
        <f t="shared" si="7"/>
        <v>#DIV/0!</v>
      </c>
      <c r="O64" s="9" t="e">
        <f t="shared" si="4"/>
        <v>#DIV/0!</v>
      </c>
    </row>
    <row r="65" spans="1:15" ht="15">
      <c r="A65" s="24" t="s">
        <v>84</v>
      </c>
      <c r="B65" s="12"/>
      <c r="C65" s="13"/>
      <c r="D65" s="25"/>
      <c r="E65" s="127"/>
      <c r="F65" s="102" t="e">
        <f t="shared" si="5"/>
        <v>#DIV/0!</v>
      </c>
      <c r="G65" s="185"/>
      <c r="H65" s="186"/>
      <c r="I65" s="187"/>
      <c r="J65" s="102" t="e">
        <f t="shared" si="6"/>
        <v>#DIV/0!</v>
      </c>
      <c r="K65" s="185"/>
      <c r="L65" s="186"/>
      <c r="M65" s="223"/>
      <c r="N65" s="102" t="e">
        <f t="shared" si="7"/>
        <v>#DIV/0!</v>
      </c>
      <c r="O65" s="9" t="e">
        <f t="shared" si="4"/>
        <v>#DIV/0!</v>
      </c>
    </row>
    <row r="66" spans="1:15" ht="15">
      <c r="A66" s="26" t="s">
        <v>54</v>
      </c>
      <c r="B66" s="12">
        <f>SUM(B50:B65)</f>
        <v>1166000</v>
      </c>
      <c r="C66" s="13">
        <f>SUM(C50:C65)</f>
        <v>1166000</v>
      </c>
      <c r="D66" s="25">
        <f>SUM(D50:D65)</f>
        <v>701010.77</v>
      </c>
      <c r="E66" s="136">
        <f>SUM(E50:E65)</f>
        <v>0</v>
      </c>
      <c r="F66" s="102">
        <f t="shared" si="5"/>
        <v>60.1</v>
      </c>
      <c r="G66" s="185">
        <f>SUM(G50:G65)</f>
        <v>1166000</v>
      </c>
      <c r="H66" s="186">
        <f>SUM(H50:H65)</f>
        <v>820240.24</v>
      </c>
      <c r="I66" s="188">
        <f>SUM(I50:I65)</f>
        <v>0</v>
      </c>
      <c r="J66" s="102">
        <f t="shared" si="6"/>
        <v>70.3</v>
      </c>
      <c r="K66" s="185">
        <f>SUM(K50:K65)</f>
        <v>1166000</v>
      </c>
      <c r="L66" s="186">
        <f>SUM(L50:L65)</f>
        <v>1172582.52</v>
      </c>
      <c r="M66" s="223">
        <f>SUM(M50:M65)</f>
        <v>0</v>
      </c>
      <c r="N66" s="102">
        <f t="shared" si="7"/>
        <v>100.6</v>
      </c>
      <c r="O66" s="9">
        <f t="shared" si="4"/>
        <v>100.6</v>
      </c>
    </row>
    <row r="67" spans="1:15" ht="15">
      <c r="A67" s="24" t="s">
        <v>85</v>
      </c>
      <c r="B67" s="14"/>
      <c r="C67" s="15"/>
      <c r="D67" s="27"/>
      <c r="E67" s="137"/>
      <c r="F67" s="102" t="e">
        <f t="shared" si="5"/>
        <v>#DIV/0!</v>
      </c>
      <c r="G67" s="190"/>
      <c r="H67" s="191"/>
      <c r="I67" s="192"/>
      <c r="J67" s="102" t="e">
        <f t="shared" si="6"/>
        <v>#DIV/0!</v>
      </c>
      <c r="K67" s="190"/>
      <c r="L67" s="191"/>
      <c r="M67" s="224"/>
      <c r="N67" s="102" t="e">
        <f t="shared" si="7"/>
        <v>#DIV/0!</v>
      </c>
      <c r="O67" s="9" t="e">
        <f t="shared" si="4"/>
        <v>#DIV/0!</v>
      </c>
    </row>
    <row r="68" spans="1:15" ht="15">
      <c r="A68" s="24" t="s">
        <v>86</v>
      </c>
      <c r="B68" s="14">
        <v>1089073</v>
      </c>
      <c r="C68" s="15">
        <v>1089073</v>
      </c>
      <c r="D68" s="27">
        <v>544536.5</v>
      </c>
      <c r="E68" s="138"/>
      <c r="F68" s="103">
        <f t="shared" si="5"/>
        <v>50</v>
      </c>
      <c r="G68" s="190">
        <v>1089073</v>
      </c>
      <c r="H68" s="191">
        <v>794162.48</v>
      </c>
      <c r="I68" s="193"/>
      <c r="J68" s="103">
        <f t="shared" si="6"/>
        <v>72.9</v>
      </c>
      <c r="K68" s="190">
        <v>1089073</v>
      </c>
      <c r="L68" s="191">
        <v>1089073</v>
      </c>
      <c r="M68" s="224"/>
      <c r="N68" s="103">
        <f t="shared" si="7"/>
        <v>100</v>
      </c>
      <c r="O68" s="9">
        <f t="shared" si="4"/>
        <v>100</v>
      </c>
    </row>
    <row r="69" spans="1:15" ht="15">
      <c r="A69" s="26" t="s">
        <v>87</v>
      </c>
      <c r="B69" s="28"/>
      <c r="C69" s="29"/>
      <c r="D69" s="30"/>
      <c r="E69" s="31"/>
      <c r="F69" s="103" t="e">
        <f t="shared" si="5"/>
        <v>#DIV/0!</v>
      </c>
      <c r="G69" s="195"/>
      <c r="H69" s="196"/>
      <c r="I69" s="197"/>
      <c r="J69" s="103" t="e">
        <f t="shared" si="6"/>
        <v>#DIV/0!</v>
      </c>
      <c r="K69" s="195"/>
      <c r="L69" s="196"/>
      <c r="M69" s="197"/>
      <c r="N69" s="103" t="e">
        <f t="shared" si="7"/>
        <v>#DIV/0!</v>
      </c>
      <c r="O69" s="9" t="e">
        <f t="shared" si="4"/>
        <v>#DIV/0!</v>
      </c>
    </row>
    <row r="70" spans="1:15" ht="15">
      <c r="A70" s="24" t="s">
        <v>88</v>
      </c>
      <c r="B70" s="12">
        <v>8184061</v>
      </c>
      <c r="C70" s="13">
        <v>8184061</v>
      </c>
      <c r="D70" s="25">
        <v>3930321</v>
      </c>
      <c r="E70" s="127"/>
      <c r="F70" s="103">
        <f t="shared" si="5"/>
        <v>48</v>
      </c>
      <c r="G70" s="185">
        <v>8184061</v>
      </c>
      <c r="H70" s="186">
        <v>5941234</v>
      </c>
      <c r="I70" s="187"/>
      <c r="J70" s="103">
        <f t="shared" si="6"/>
        <v>72.6</v>
      </c>
      <c r="K70" s="185">
        <v>8035676</v>
      </c>
      <c r="L70" s="186">
        <v>8035676</v>
      </c>
      <c r="M70" s="223"/>
      <c r="N70" s="103">
        <f t="shared" si="7"/>
        <v>100</v>
      </c>
      <c r="O70" s="9">
        <f t="shared" si="4"/>
        <v>98.2</v>
      </c>
    </row>
    <row r="71" spans="1:15" ht="15">
      <c r="A71" s="24" t="s">
        <v>89</v>
      </c>
      <c r="B71" s="12"/>
      <c r="C71" s="13"/>
      <c r="D71" s="25"/>
      <c r="E71" s="127"/>
      <c r="F71" s="102" t="e">
        <f t="shared" si="5"/>
        <v>#DIV/0!</v>
      </c>
      <c r="G71" s="185"/>
      <c r="H71" s="186"/>
      <c r="I71" s="187"/>
      <c r="J71" s="102" t="e">
        <f t="shared" si="6"/>
        <v>#DIV/0!</v>
      </c>
      <c r="K71" s="185"/>
      <c r="L71" s="186"/>
      <c r="M71" s="223"/>
      <c r="N71" s="102" t="e">
        <f t="shared" si="7"/>
        <v>#DIV/0!</v>
      </c>
      <c r="O71" s="9" t="e">
        <f t="shared" si="4"/>
        <v>#DIV/0!</v>
      </c>
    </row>
    <row r="72" spans="1:15" ht="15">
      <c r="A72" s="24" t="s">
        <v>90</v>
      </c>
      <c r="B72" s="12"/>
      <c r="C72" s="13"/>
      <c r="D72" s="25"/>
      <c r="E72" s="127"/>
      <c r="F72" s="103" t="e">
        <f t="shared" si="5"/>
        <v>#DIV/0!</v>
      </c>
      <c r="G72" s="185"/>
      <c r="H72" s="186"/>
      <c r="I72" s="187"/>
      <c r="J72" s="103" t="e">
        <f t="shared" si="6"/>
        <v>#DIV/0!</v>
      </c>
      <c r="K72" s="185"/>
      <c r="L72" s="186"/>
      <c r="M72" s="223"/>
      <c r="N72" s="103" t="e">
        <f t="shared" si="7"/>
        <v>#DIV/0!</v>
      </c>
      <c r="O72" s="9" t="e">
        <f t="shared" si="4"/>
        <v>#DIV/0!</v>
      </c>
    </row>
    <row r="73" spans="1:15" ht="15">
      <c r="A73" s="24" t="s">
        <v>91</v>
      </c>
      <c r="B73" s="12"/>
      <c r="C73" s="13"/>
      <c r="D73" s="25"/>
      <c r="E73" s="127"/>
      <c r="F73" s="103" t="e">
        <f t="shared" si="5"/>
        <v>#DIV/0!</v>
      </c>
      <c r="G73" s="185"/>
      <c r="H73" s="186"/>
      <c r="I73" s="187"/>
      <c r="J73" s="103" t="e">
        <f t="shared" si="6"/>
        <v>#DIV/0!</v>
      </c>
      <c r="K73" s="185"/>
      <c r="L73" s="186"/>
      <c r="M73" s="223"/>
      <c r="N73" s="103" t="e">
        <f t="shared" si="7"/>
        <v>#DIV/0!</v>
      </c>
      <c r="O73" s="9" t="e">
        <f t="shared" si="4"/>
        <v>#DIV/0!</v>
      </c>
    </row>
    <row r="74" spans="1:15" ht="15">
      <c r="A74" s="26" t="s">
        <v>92</v>
      </c>
      <c r="B74" s="12">
        <f>SUM(B68:B73)</f>
        <v>9273134</v>
      </c>
      <c r="C74" s="13">
        <f>SUM(C68:C73)</f>
        <v>9273134</v>
      </c>
      <c r="D74" s="25">
        <f>SUM(D68:D73)</f>
        <v>4474857.5</v>
      </c>
      <c r="E74" s="136">
        <f>SUM(E68:E73)</f>
        <v>0</v>
      </c>
      <c r="F74" s="102">
        <f t="shared" si="5"/>
        <v>48.3</v>
      </c>
      <c r="G74" s="185">
        <f>SUM(G68:G73)</f>
        <v>9273134</v>
      </c>
      <c r="H74" s="186">
        <f>SUM(H68:H73)</f>
        <v>6735396.48</v>
      </c>
      <c r="I74" s="188">
        <f>SUM(I68:I73)</f>
        <v>0</v>
      </c>
      <c r="J74" s="102">
        <f t="shared" si="6"/>
        <v>72.6</v>
      </c>
      <c r="K74" s="185">
        <f>SUM(K68:K73)</f>
        <v>9124749</v>
      </c>
      <c r="L74" s="186">
        <f>SUM(L68:L73)</f>
        <v>9124749</v>
      </c>
      <c r="M74" s="223">
        <f>SUM(M68:M73)</f>
        <v>0</v>
      </c>
      <c r="N74" s="102">
        <f t="shared" si="7"/>
        <v>100</v>
      </c>
      <c r="O74" s="9">
        <f t="shared" si="4"/>
        <v>98.4</v>
      </c>
    </row>
    <row r="75" spans="1:15" ht="15.75" thickBot="1">
      <c r="A75" s="32" t="s">
        <v>55</v>
      </c>
      <c r="B75" s="14">
        <f>B66+B74</f>
        <v>10439134</v>
      </c>
      <c r="C75" s="15">
        <f>C66+C74</f>
        <v>10439134</v>
      </c>
      <c r="D75" s="27">
        <f>D66+D74</f>
        <v>5175868.27</v>
      </c>
      <c r="E75" s="137">
        <f>E66+E74</f>
        <v>0</v>
      </c>
      <c r="F75" s="103">
        <f t="shared" si="5"/>
        <v>49.6</v>
      </c>
      <c r="G75" s="190">
        <f>G66+G74</f>
        <v>10439134</v>
      </c>
      <c r="H75" s="191">
        <f>H66+H74</f>
        <v>7555636.720000001</v>
      </c>
      <c r="I75" s="212">
        <f>I66+I74</f>
        <v>0</v>
      </c>
      <c r="J75" s="103">
        <f t="shared" si="6"/>
        <v>72.4</v>
      </c>
      <c r="K75" s="190">
        <f>K66+K74</f>
        <v>10290749</v>
      </c>
      <c r="L75" s="191">
        <f>L66+L74</f>
        <v>10297331.52</v>
      </c>
      <c r="M75" s="224">
        <f>M66+M74</f>
        <v>0</v>
      </c>
      <c r="N75" s="103">
        <f t="shared" si="7"/>
        <v>100.1</v>
      </c>
      <c r="O75" s="9">
        <f t="shared" si="4"/>
        <v>98.6</v>
      </c>
    </row>
    <row r="76" spans="1:15" ht="15.75" thickBot="1">
      <c r="A76" s="33" t="s">
        <v>56</v>
      </c>
      <c r="B76" s="34">
        <f>B75-B37</f>
        <v>0</v>
      </c>
      <c r="C76" s="34">
        <f>C75-C37</f>
        <v>0</v>
      </c>
      <c r="D76" s="34">
        <f>D75-D37</f>
        <v>36041.46999999974</v>
      </c>
      <c r="E76" s="34">
        <f>E75-E37</f>
        <v>0</v>
      </c>
      <c r="F76" s="104" t="e">
        <f t="shared" si="5"/>
        <v>#DIV/0!</v>
      </c>
      <c r="G76" s="198">
        <f>G75-G37</f>
        <v>0</v>
      </c>
      <c r="H76" s="198">
        <f>H75-H37</f>
        <v>44426.4700000016</v>
      </c>
      <c r="I76" s="213">
        <f>I75-'[9]Náklady'!I82</f>
        <v>0</v>
      </c>
      <c r="J76" s="104" t="e">
        <f t="shared" si="6"/>
        <v>#DIV/0!</v>
      </c>
      <c r="K76" s="198">
        <f>K75-K37</f>
        <v>0</v>
      </c>
      <c r="L76" s="198">
        <f>L75-L37</f>
        <v>26982.300000000745</v>
      </c>
      <c r="M76" s="198">
        <f>M75-M37</f>
        <v>0</v>
      </c>
      <c r="N76" s="104" t="e">
        <f t="shared" si="7"/>
        <v>#DIV/0!</v>
      </c>
      <c r="O76" s="9" t="e">
        <f t="shared" si="4"/>
        <v>#DIV/0!</v>
      </c>
    </row>
    <row r="77" spans="1:15" s="96" customFormat="1" ht="15.75" thickBot="1">
      <c r="A77" s="135" t="s">
        <v>93</v>
      </c>
      <c r="B77" s="134"/>
      <c r="C77" s="130"/>
      <c r="D77" s="131">
        <f>D76+E76</f>
        <v>36041.46999999974</v>
      </c>
      <c r="E77" s="131"/>
      <c r="F77" s="131"/>
      <c r="G77" s="131"/>
      <c r="H77" s="131">
        <f>H76+I76</f>
        <v>44426.4700000016</v>
      </c>
      <c r="I77" s="131"/>
      <c r="J77" s="131"/>
      <c r="K77" s="131"/>
      <c r="L77" s="131">
        <f>L76+M76</f>
        <v>26982.300000000745</v>
      </c>
      <c r="M77" s="131"/>
      <c r="N77" s="132"/>
      <c r="O77" s="133"/>
    </row>
    <row r="78" spans="1:15" s="96" customFormat="1" ht="15">
      <c r="A78" s="94"/>
      <c r="B78" s="95"/>
      <c r="C78" s="9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94"/>
      <c r="O78" s="94"/>
    </row>
    <row r="79" ht="15">
      <c r="L79" s="246"/>
    </row>
    <row r="80" spans="1:4" ht="15.75" thickBot="1">
      <c r="A80" s="18" t="s">
        <v>40</v>
      </c>
      <c r="B80" s="48"/>
      <c r="C80" s="37"/>
      <c r="D80" s="37"/>
    </row>
    <row r="81" spans="1:7" ht="15.75" thickBot="1">
      <c r="A81" s="19"/>
      <c r="B81" s="49" t="s">
        <v>10</v>
      </c>
      <c r="C81" s="50" t="s">
        <v>14</v>
      </c>
      <c r="D81" s="51" t="s">
        <v>15</v>
      </c>
      <c r="G81" s="207" t="s">
        <v>140</v>
      </c>
    </row>
    <row r="82" spans="1:7" ht="15">
      <c r="A82" s="20" t="s">
        <v>41</v>
      </c>
      <c r="B82" s="105">
        <v>388817.65</v>
      </c>
      <c r="C82" s="214">
        <v>388817.65</v>
      </c>
      <c r="D82" s="254">
        <v>360089.65</v>
      </c>
      <c r="G82" s="207" t="s">
        <v>141</v>
      </c>
    </row>
    <row r="83" spans="1:7" ht="15">
      <c r="A83" s="20" t="s">
        <v>42</v>
      </c>
      <c r="B83" s="108">
        <v>10000</v>
      </c>
      <c r="C83" s="215">
        <v>10000</v>
      </c>
      <c r="D83" s="255">
        <v>10000</v>
      </c>
      <c r="G83" s="207" t="s">
        <v>142</v>
      </c>
    </row>
    <row r="84" spans="1:7" ht="15">
      <c r="A84" s="20" t="s">
        <v>43</v>
      </c>
      <c r="B84" s="108">
        <v>61230.62</v>
      </c>
      <c r="C84" s="215">
        <v>71541.62</v>
      </c>
      <c r="D84" s="255">
        <v>47507.62</v>
      </c>
      <c r="G84" s="207" t="s">
        <v>143</v>
      </c>
    </row>
    <row r="85" spans="1:7" ht="15">
      <c r="A85" s="20" t="s">
        <v>44</v>
      </c>
      <c r="B85" s="108">
        <v>147354.19</v>
      </c>
      <c r="C85" s="215">
        <v>147354.19</v>
      </c>
      <c r="D85" s="255">
        <v>147354.19</v>
      </c>
      <c r="G85" s="207" t="s">
        <v>144</v>
      </c>
    </row>
    <row r="86" spans="1:7" ht="15">
      <c r="A86" s="20" t="s">
        <v>75</v>
      </c>
      <c r="B86" s="108">
        <v>0</v>
      </c>
      <c r="C86" s="215">
        <v>0</v>
      </c>
      <c r="D86" s="255">
        <v>0</v>
      </c>
      <c r="G86" s="207" t="s">
        <v>145</v>
      </c>
    </row>
    <row r="87" spans="1:7" ht="15.75" thickBot="1">
      <c r="A87" s="21" t="s">
        <v>76</v>
      </c>
      <c r="B87" s="109">
        <v>347393.9</v>
      </c>
      <c r="C87" s="216">
        <v>347393.9</v>
      </c>
      <c r="D87" s="256">
        <v>376121.9</v>
      </c>
      <c r="G87" s="207" t="s">
        <v>146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C80">
      <selection activeCell="H92" sqref="H92"/>
    </sheetView>
  </sheetViews>
  <sheetFormatPr defaultColWidth="9.140625" defaultRowHeight="15"/>
  <cols>
    <col min="1" max="1" width="22.421875" style="0" customWidth="1"/>
    <col min="2" max="2" width="13.7109375" style="47" customWidth="1"/>
    <col min="3" max="3" width="14.421875" style="47" customWidth="1"/>
    <col min="4" max="4" width="12.7109375" style="247" customWidth="1"/>
    <col min="5" max="5" width="12.7109375" style="0" customWidth="1"/>
    <col min="6" max="6" width="6.57421875" style="0" customWidth="1"/>
    <col min="7" max="7" width="14.00390625" style="47" customWidth="1"/>
    <col min="8" max="8" width="13.140625" style="47" customWidth="1"/>
    <col min="9" max="9" width="12.7109375" style="0" customWidth="1"/>
    <col min="10" max="10" width="6.57421875" style="0" customWidth="1"/>
    <col min="11" max="11" width="13.57421875" style="247" customWidth="1"/>
    <col min="12" max="12" width="12.7109375" style="247" customWidth="1"/>
    <col min="13" max="13" width="12.7109375" style="237" customWidth="1"/>
    <col min="14" max="14" width="6.57421875" style="0" customWidth="1"/>
    <col min="15" max="15" width="7.00390625" style="0" bestFit="1" customWidth="1"/>
  </cols>
  <sheetData>
    <row r="1" spans="1:14" ht="15">
      <c r="A1" s="117" t="s">
        <v>64</v>
      </c>
      <c r="B1" s="118"/>
      <c r="C1" s="118"/>
      <c r="D1" s="237"/>
      <c r="E1" s="119" t="s">
        <v>65</v>
      </c>
      <c r="F1" s="117"/>
      <c r="G1" s="118" t="s">
        <v>101</v>
      </c>
      <c r="H1" s="37"/>
      <c r="I1" s="37"/>
      <c r="J1" s="117"/>
      <c r="K1" s="236"/>
      <c r="L1" s="237"/>
      <c r="N1" s="117"/>
    </row>
    <row r="2" spans="1:14" ht="16.5" thickBot="1">
      <c r="A2" s="1" t="s">
        <v>0</v>
      </c>
      <c r="B2" s="38" t="s">
        <v>1</v>
      </c>
      <c r="C2" s="38"/>
      <c r="D2" s="237"/>
      <c r="E2" s="37"/>
      <c r="F2" s="1"/>
      <c r="G2" s="38"/>
      <c r="H2" s="37"/>
      <c r="I2" s="37"/>
      <c r="J2" s="1"/>
      <c r="K2" s="238"/>
      <c r="L2" s="237"/>
      <c r="N2" s="1"/>
    </row>
    <row r="3" spans="1:15" ht="15">
      <c r="A3" s="2" t="s">
        <v>2</v>
      </c>
      <c r="B3" s="39" t="s">
        <v>3</v>
      </c>
      <c r="C3" s="40" t="s">
        <v>4</v>
      </c>
      <c r="D3" s="240" t="s">
        <v>5</v>
      </c>
      <c r="E3" s="62"/>
      <c r="F3" s="4" t="s">
        <v>6</v>
      </c>
      <c r="G3" s="42" t="s">
        <v>4</v>
      </c>
      <c r="H3" s="41" t="s">
        <v>7</v>
      </c>
      <c r="I3" s="62"/>
      <c r="J3" s="4" t="s">
        <v>6</v>
      </c>
      <c r="K3" s="239" t="s">
        <v>4</v>
      </c>
      <c r="L3" s="240" t="s">
        <v>8</v>
      </c>
      <c r="M3" s="241"/>
      <c r="N3" s="4" t="s">
        <v>6</v>
      </c>
      <c r="O3" s="92" t="s">
        <v>62</v>
      </c>
    </row>
    <row r="4" spans="1:15" ht="15.75" customHeight="1" thickBot="1">
      <c r="A4" s="5"/>
      <c r="B4" s="43" t="s">
        <v>9</v>
      </c>
      <c r="C4" s="44" t="s">
        <v>10</v>
      </c>
      <c r="D4" s="243" t="s">
        <v>11</v>
      </c>
      <c r="E4" s="45" t="s">
        <v>12</v>
      </c>
      <c r="F4" s="7" t="s">
        <v>13</v>
      </c>
      <c r="G4" s="46" t="s">
        <v>14</v>
      </c>
      <c r="H4" s="45" t="s">
        <v>11</v>
      </c>
      <c r="I4" s="45" t="s">
        <v>12</v>
      </c>
      <c r="J4" s="7" t="s">
        <v>13</v>
      </c>
      <c r="K4" s="242" t="s">
        <v>15</v>
      </c>
      <c r="L4" s="243" t="s">
        <v>11</v>
      </c>
      <c r="M4" s="243" t="s">
        <v>12</v>
      </c>
      <c r="N4" s="7" t="s">
        <v>13</v>
      </c>
      <c r="O4" s="93" t="s">
        <v>63</v>
      </c>
    </row>
    <row r="5" spans="1:15" ht="15.75" customHeight="1">
      <c r="A5" s="8" t="s">
        <v>16</v>
      </c>
      <c r="B5" s="63">
        <v>87408</v>
      </c>
      <c r="C5" s="64">
        <v>254208</v>
      </c>
      <c r="D5" s="83">
        <v>149135.68</v>
      </c>
      <c r="E5" s="83"/>
      <c r="F5" s="97">
        <f>ROUND((D5+E5)/(C5/100),1)</f>
        <v>58.7</v>
      </c>
      <c r="G5" s="110">
        <v>254208</v>
      </c>
      <c r="H5" s="83">
        <v>171464.66</v>
      </c>
      <c r="I5" s="83"/>
      <c r="J5" s="97">
        <f>ROUND((H5+I5)/(G5/100),1)</f>
        <v>67.5</v>
      </c>
      <c r="K5" s="113">
        <v>284908</v>
      </c>
      <c r="L5" s="83">
        <v>265094.86</v>
      </c>
      <c r="M5" s="83"/>
      <c r="N5" s="97">
        <f>ROUND((L5+M5)/(K5/100),1)</f>
        <v>93</v>
      </c>
      <c r="O5" s="9">
        <f>ROUND((L5+M5)/(B5/100),1)</f>
        <v>303.3</v>
      </c>
    </row>
    <row r="6" spans="1:15" ht="15.75" customHeight="1">
      <c r="A6" s="11" t="s">
        <v>17</v>
      </c>
      <c r="B6" s="65">
        <v>31000</v>
      </c>
      <c r="C6" s="66">
        <v>31000</v>
      </c>
      <c r="D6" s="84">
        <v>17285</v>
      </c>
      <c r="E6" s="84"/>
      <c r="F6" s="98">
        <f aca="true" t="shared" si="0" ref="F6:F37">ROUND((D6+E6)/(C6/100),1)</f>
        <v>55.8</v>
      </c>
      <c r="G6" s="111">
        <v>31000</v>
      </c>
      <c r="H6" s="84">
        <v>25085</v>
      </c>
      <c r="I6" s="84"/>
      <c r="J6" s="98">
        <f aca="true" t="shared" si="1" ref="J6:J37">ROUND((H6+I6)/(G6/100),1)</f>
        <v>80.9</v>
      </c>
      <c r="K6" s="114">
        <v>33000</v>
      </c>
      <c r="L6" s="84">
        <v>32885</v>
      </c>
      <c r="M6" s="84"/>
      <c r="N6" s="98">
        <f aca="true" t="shared" si="2" ref="N6:N37">ROUND((L6+M6)/(K6/100),1)</f>
        <v>99.7</v>
      </c>
      <c r="O6" s="9">
        <f aca="true" t="shared" si="3" ref="O6:O36">ROUND((L6+M6)/(B6/100),1)</f>
        <v>106.1</v>
      </c>
    </row>
    <row r="7" spans="1:15" ht="15.75" customHeight="1">
      <c r="A7" s="11" t="s">
        <v>18</v>
      </c>
      <c r="B7" s="65">
        <v>120000</v>
      </c>
      <c r="C7" s="66">
        <v>120000</v>
      </c>
      <c r="D7" s="84">
        <v>57000</v>
      </c>
      <c r="E7" s="84"/>
      <c r="F7" s="98">
        <f t="shared" si="0"/>
        <v>47.5</v>
      </c>
      <c r="G7" s="111">
        <v>120000</v>
      </c>
      <c r="H7" s="84">
        <v>108522.1</v>
      </c>
      <c r="I7" s="84"/>
      <c r="J7" s="98">
        <f t="shared" si="1"/>
        <v>90.4</v>
      </c>
      <c r="K7" s="114">
        <v>143000</v>
      </c>
      <c r="L7" s="84">
        <v>142722.1</v>
      </c>
      <c r="M7" s="84"/>
      <c r="N7" s="98">
        <f t="shared" si="2"/>
        <v>99.8</v>
      </c>
      <c r="O7" s="9">
        <f t="shared" si="3"/>
        <v>118.9</v>
      </c>
    </row>
    <row r="8" spans="1:15" ht="15.75" customHeight="1">
      <c r="A8" s="11" t="s">
        <v>19</v>
      </c>
      <c r="B8" s="65">
        <v>14000</v>
      </c>
      <c r="C8" s="66">
        <v>14000</v>
      </c>
      <c r="D8" s="84">
        <v>3614.01</v>
      </c>
      <c r="E8" s="84"/>
      <c r="F8" s="98">
        <f t="shared" si="0"/>
        <v>25.8</v>
      </c>
      <c r="G8" s="111">
        <v>14000</v>
      </c>
      <c r="H8" s="84">
        <v>5649.37</v>
      </c>
      <c r="I8" s="84"/>
      <c r="J8" s="98">
        <f t="shared" si="1"/>
        <v>40.4</v>
      </c>
      <c r="K8" s="114">
        <v>9600</v>
      </c>
      <c r="L8" s="84">
        <v>9557.33</v>
      </c>
      <c r="M8" s="84"/>
      <c r="N8" s="98">
        <f t="shared" si="2"/>
        <v>99.6</v>
      </c>
      <c r="O8" s="9">
        <f t="shared" si="3"/>
        <v>68.3</v>
      </c>
    </row>
    <row r="9" spans="1:15" ht="15.75" customHeight="1">
      <c r="A9" s="11" t="s">
        <v>20</v>
      </c>
      <c r="B9" s="65"/>
      <c r="C9" s="66"/>
      <c r="D9" s="84"/>
      <c r="E9" s="84"/>
      <c r="F9" s="98" t="e">
        <f t="shared" si="0"/>
        <v>#DIV/0!</v>
      </c>
      <c r="G9" s="111"/>
      <c r="H9" s="84"/>
      <c r="I9" s="84"/>
      <c r="J9" s="98" t="e">
        <f t="shared" si="1"/>
        <v>#DIV/0!</v>
      </c>
      <c r="K9" s="114"/>
      <c r="L9" s="84"/>
      <c r="M9" s="84"/>
      <c r="N9" s="98" t="e">
        <f t="shared" si="2"/>
        <v>#DIV/0!</v>
      </c>
      <c r="O9" s="9" t="e">
        <f t="shared" si="3"/>
        <v>#DIV/0!</v>
      </c>
    </row>
    <row r="10" spans="1:15" ht="15.75" customHeight="1">
      <c r="A10" s="11" t="s">
        <v>21</v>
      </c>
      <c r="B10" s="65"/>
      <c r="C10" s="66"/>
      <c r="D10" s="84"/>
      <c r="E10" s="84"/>
      <c r="F10" s="98" t="e">
        <f t="shared" si="0"/>
        <v>#DIV/0!</v>
      </c>
      <c r="G10" s="111"/>
      <c r="H10" s="84"/>
      <c r="I10" s="84"/>
      <c r="J10" s="98" t="e">
        <f t="shared" si="1"/>
        <v>#DIV/0!</v>
      </c>
      <c r="K10" s="114"/>
      <c r="L10" s="84"/>
      <c r="M10" s="84"/>
      <c r="N10" s="98" t="e">
        <f t="shared" si="2"/>
        <v>#DIV/0!</v>
      </c>
      <c r="O10" s="9" t="e">
        <f t="shared" si="3"/>
        <v>#DIV/0!</v>
      </c>
    </row>
    <row r="11" spans="1:15" ht="15.75" customHeight="1">
      <c r="A11" s="11" t="s">
        <v>22</v>
      </c>
      <c r="B11" s="65"/>
      <c r="C11" s="66"/>
      <c r="D11" s="84"/>
      <c r="E11" s="84"/>
      <c r="F11" s="98" t="e">
        <f t="shared" si="0"/>
        <v>#DIV/0!</v>
      </c>
      <c r="G11" s="111"/>
      <c r="H11" s="84"/>
      <c r="I11" s="84"/>
      <c r="J11" s="98" t="e">
        <f t="shared" si="1"/>
        <v>#DIV/0!</v>
      </c>
      <c r="K11" s="114"/>
      <c r="L11" s="84"/>
      <c r="M11" s="84"/>
      <c r="N11" s="98" t="e">
        <f t="shared" si="2"/>
        <v>#DIV/0!</v>
      </c>
      <c r="O11" s="9" t="e">
        <f t="shared" si="3"/>
        <v>#DIV/0!</v>
      </c>
    </row>
    <row r="12" spans="1:15" ht="15.75" customHeight="1">
      <c r="A12" s="11" t="s">
        <v>66</v>
      </c>
      <c r="B12" s="65"/>
      <c r="C12" s="66"/>
      <c r="D12" s="84"/>
      <c r="E12" s="84"/>
      <c r="F12" s="98" t="e">
        <f t="shared" si="0"/>
        <v>#DIV/0!</v>
      </c>
      <c r="G12" s="111"/>
      <c r="H12" s="84"/>
      <c r="I12" s="84"/>
      <c r="J12" s="98" t="e">
        <f t="shared" si="1"/>
        <v>#DIV/0!</v>
      </c>
      <c r="K12" s="114"/>
      <c r="L12" s="84"/>
      <c r="M12" s="84"/>
      <c r="N12" s="98" t="e">
        <f t="shared" si="2"/>
        <v>#DIV/0!</v>
      </c>
      <c r="O12" s="9" t="e">
        <f t="shared" si="3"/>
        <v>#DIV/0!</v>
      </c>
    </row>
    <row r="13" spans="1:15" ht="15.75" customHeight="1">
      <c r="A13" s="11" t="s">
        <v>67</v>
      </c>
      <c r="B13" s="65"/>
      <c r="C13" s="66"/>
      <c r="D13" s="84"/>
      <c r="E13" s="84"/>
      <c r="F13" s="98" t="e">
        <f t="shared" si="0"/>
        <v>#DIV/0!</v>
      </c>
      <c r="G13" s="111"/>
      <c r="H13" s="84"/>
      <c r="I13" s="84"/>
      <c r="J13" s="98" t="e">
        <f t="shared" si="1"/>
        <v>#DIV/0!</v>
      </c>
      <c r="K13" s="114"/>
      <c r="L13" s="84"/>
      <c r="M13" s="84"/>
      <c r="N13" s="98" t="e">
        <f t="shared" si="2"/>
        <v>#DIV/0!</v>
      </c>
      <c r="O13" s="9" t="e">
        <f t="shared" si="3"/>
        <v>#DIV/0!</v>
      </c>
    </row>
    <row r="14" spans="1:15" ht="15.75" customHeight="1">
      <c r="A14" s="11" t="s">
        <v>68</v>
      </c>
      <c r="B14" s="65"/>
      <c r="C14" s="66"/>
      <c r="D14" s="84"/>
      <c r="E14" s="84"/>
      <c r="F14" s="98" t="e">
        <f t="shared" si="0"/>
        <v>#DIV/0!</v>
      </c>
      <c r="G14" s="111"/>
      <c r="H14" s="84"/>
      <c r="I14" s="84"/>
      <c r="J14" s="98" t="e">
        <f t="shared" si="1"/>
        <v>#DIV/0!</v>
      </c>
      <c r="K14" s="114"/>
      <c r="L14" s="84"/>
      <c r="M14" s="84"/>
      <c r="N14" s="98" t="e">
        <f t="shared" si="2"/>
        <v>#DIV/0!</v>
      </c>
      <c r="O14" s="9" t="e">
        <f t="shared" si="3"/>
        <v>#DIV/0!</v>
      </c>
    </row>
    <row r="15" spans="1:15" ht="15.75" customHeight="1">
      <c r="A15" s="11" t="s">
        <v>23</v>
      </c>
      <c r="B15" s="65">
        <v>30000</v>
      </c>
      <c r="C15" s="66">
        <v>30000</v>
      </c>
      <c r="D15" s="84">
        <v>9404.36</v>
      </c>
      <c r="E15" s="84"/>
      <c r="F15" s="98">
        <f t="shared" si="0"/>
        <v>31.3</v>
      </c>
      <c r="G15" s="111">
        <v>30000</v>
      </c>
      <c r="H15" s="84">
        <v>12756.04</v>
      </c>
      <c r="I15" s="84"/>
      <c r="J15" s="98">
        <f t="shared" si="1"/>
        <v>42.5</v>
      </c>
      <c r="K15" s="114">
        <v>28300</v>
      </c>
      <c r="L15" s="84">
        <v>28252.04</v>
      </c>
      <c r="M15" s="84"/>
      <c r="N15" s="98">
        <f t="shared" si="2"/>
        <v>99.8</v>
      </c>
      <c r="O15" s="9">
        <f t="shared" si="3"/>
        <v>94.2</v>
      </c>
    </row>
    <row r="16" spans="1:15" ht="15.75" customHeight="1">
      <c r="A16" s="11" t="s">
        <v>24</v>
      </c>
      <c r="B16" s="65">
        <v>500</v>
      </c>
      <c r="C16" s="66">
        <v>500</v>
      </c>
      <c r="D16" s="84">
        <v>0</v>
      </c>
      <c r="E16" s="84"/>
      <c r="F16" s="98">
        <f t="shared" si="0"/>
        <v>0</v>
      </c>
      <c r="G16" s="111">
        <v>500</v>
      </c>
      <c r="H16" s="84">
        <v>320</v>
      </c>
      <c r="I16" s="84"/>
      <c r="J16" s="98">
        <f t="shared" si="1"/>
        <v>64</v>
      </c>
      <c r="K16" s="114">
        <v>3100</v>
      </c>
      <c r="L16" s="84">
        <v>3037</v>
      </c>
      <c r="M16" s="84"/>
      <c r="N16" s="98">
        <f t="shared" si="2"/>
        <v>98</v>
      </c>
      <c r="O16" s="9">
        <f t="shared" si="3"/>
        <v>607.4</v>
      </c>
    </row>
    <row r="17" spans="1:15" ht="15.75" customHeight="1">
      <c r="A17" s="11" t="s">
        <v>69</v>
      </c>
      <c r="B17" s="65">
        <v>1000</v>
      </c>
      <c r="C17" s="66">
        <v>1000</v>
      </c>
      <c r="D17" s="84">
        <v>0</v>
      </c>
      <c r="E17" s="84"/>
      <c r="F17" s="98">
        <f t="shared" si="0"/>
        <v>0</v>
      </c>
      <c r="G17" s="111">
        <v>1000</v>
      </c>
      <c r="H17" s="84">
        <v>0</v>
      </c>
      <c r="I17" s="84"/>
      <c r="J17" s="98">
        <f t="shared" si="1"/>
        <v>0</v>
      </c>
      <c r="K17" s="114">
        <v>1000</v>
      </c>
      <c r="L17" s="84">
        <v>780</v>
      </c>
      <c r="M17" s="84"/>
      <c r="N17" s="98">
        <f t="shared" si="2"/>
        <v>78</v>
      </c>
      <c r="O17" s="9">
        <f t="shared" si="3"/>
        <v>78</v>
      </c>
    </row>
    <row r="18" spans="1:15" ht="15.75" customHeight="1">
      <c r="A18" s="11" t="s">
        <v>25</v>
      </c>
      <c r="B18" s="65">
        <v>98000</v>
      </c>
      <c r="C18" s="66">
        <v>98000</v>
      </c>
      <c r="D18" s="84">
        <v>60254.18</v>
      </c>
      <c r="E18" s="84"/>
      <c r="F18" s="98">
        <f t="shared" si="0"/>
        <v>61.5</v>
      </c>
      <c r="G18" s="111">
        <v>98000</v>
      </c>
      <c r="H18" s="84">
        <v>82857.32</v>
      </c>
      <c r="I18" s="84"/>
      <c r="J18" s="98">
        <f t="shared" si="1"/>
        <v>84.5</v>
      </c>
      <c r="K18" s="114">
        <v>116200</v>
      </c>
      <c r="L18" s="84">
        <v>116132.86</v>
      </c>
      <c r="M18" s="84"/>
      <c r="N18" s="98">
        <f t="shared" si="2"/>
        <v>99.9</v>
      </c>
      <c r="O18" s="9">
        <f t="shared" si="3"/>
        <v>118.5</v>
      </c>
    </row>
    <row r="19" spans="1:15" ht="15.75" customHeight="1">
      <c r="A19" s="11" t="s">
        <v>26</v>
      </c>
      <c r="B19" s="65">
        <v>1682016</v>
      </c>
      <c r="C19" s="66">
        <v>1682016</v>
      </c>
      <c r="D19" s="84">
        <v>830719</v>
      </c>
      <c r="E19" s="84"/>
      <c r="F19" s="98">
        <f t="shared" si="0"/>
        <v>49.4</v>
      </c>
      <c r="G19" s="111">
        <v>1667876</v>
      </c>
      <c r="H19" s="84">
        <v>1253153</v>
      </c>
      <c r="I19" s="84"/>
      <c r="J19" s="98">
        <f t="shared" si="1"/>
        <v>75.1</v>
      </c>
      <c r="K19" s="114">
        <v>1674022</v>
      </c>
      <c r="L19" s="84">
        <v>1694373</v>
      </c>
      <c r="M19" s="84"/>
      <c r="N19" s="98">
        <f t="shared" si="2"/>
        <v>101.2</v>
      </c>
      <c r="O19" s="9">
        <f t="shared" si="3"/>
        <v>100.7</v>
      </c>
    </row>
    <row r="20" spans="1:15" ht="15.75" customHeight="1">
      <c r="A20" s="11" t="s">
        <v>27</v>
      </c>
      <c r="B20" s="65"/>
      <c r="C20" s="66"/>
      <c r="D20" s="84"/>
      <c r="E20" s="84"/>
      <c r="F20" s="98" t="e">
        <f t="shared" si="0"/>
        <v>#DIV/0!</v>
      </c>
      <c r="G20" s="111"/>
      <c r="H20" s="84"/>
      <c r="I20" s="84"/>
      <c r="J20" s="98" t="e">
        <f t="shared" si="1"/>
        <v>#DIV/0!</v>
      </c>
      <c r="K20" s="114"/>
      <c r="L20" s="84"/>
      <c r="M20" s="84"/>
      <c r="N20" s="98" t="e">
        <f t="shared" si="2"/>
        <v>#DIV/0!</v>
      </c>
      <c r="O20" s="9" t="e">
        <f t="shared" si="3"/>
        <v>#DIV/0!</v>
      </c>
    </row>
    <row r="21" spans="1:15" ht="15.75" customHeight="1">
      <c r="A21" s="11" t="s">
        <v>28</v>
      </c>
      <c r="B21" s="65"/>
      <c r="C21" s="66"/>
      <c r="D21" s="84"/>
      <c r="E21" s="84"/>
      <c r="F21" s="98" t="e">
        <f t="shared" si="0"/>
        <v>#DIV/0!</v>
      </c>
      <c r="G21" s="111"/>
      <c r="H21" s="84"/>
      <c r="I21" s="84"/>
      <c r="J21" s="98" t="e">
        <f t="shared" si="1"/>
        <v>#DIV/0!</v>
      </c>
      <c r="K21" s="114"/>
      <c r="L21" s="84"/>
      <c r="M21" s="84"/>
      <c r="N21" s="98" t="e">
        <f t="shared" si="2"/>
        <v>#DIV/0!</v>
      </c>
      <c r="O21" s="9" t="e">
        <f t="shared" si="3"/>
        <v>#DIV/0!</v>
      </c>
    </row>
    <row r="22" spans="1:15" ht="15.75" customHeight="1">
      <c r="A22" s="11" t="s">
        <v>29</v>
      </c>
      <c r="B22" s="65"/>
      <c r="C22" s="66"/>
      <c r="D22" s="84"/>
      <c r="E22" s="84"/>
      <c r="F22" s="98" t="e">
        <f t="shared" si="0"/>
        <v>#DIV/0!</v>
      </c>
      <c r="G22" s="111"/>
      <c r="H22" s="84"/>
      <c r="I22" s="84"/>
      <c r="J22" s="98" t="e">
        <f t="shared" si="1"/>
        <v>#DIV/0!</v>
      </c>
      <c r="K22" s="114"/>
      <c r="L22" s="84"/>
      <c r="M22" s="84"/>
      <c r="N22" s="98" t="e">
        <f t="shared" si="2"/>
        <v>#DIV/0!</v>
      </c>
      <c r="O22" s="9" t="e">
        <f t="shared" si="3"/>
        <v>#DIV/0!</v>
      </c>
    </row>
    <row r="23" spans="1:15" ht="15.75" customHeight="1">
      <c r="A23" s="11" t="s">
        <v>30</v>
      </c>
      <c r="B23" s="65"/>
      <c r="C23" s="66"/>
      <c r="D23" s="84"/>
      <c r="E23" s="84"/>
      <c r="F23" s="98" t="e">
        <f t="shared" si="0"/>
        <v>#DIV/0!</v>
      </c>
      <c r="G23" s="111"/>
      <c r="H23" s="84"/>
      <c r="I23" s="84"/>
      <c r="J23" s="98" t="e">
        <f t="shared" si="1"/>
        <v>#DIV/0!</v>
      </c>
      <c r="K23" s="114"/>
      <c r="L23" s="84"/>
      <c r="M23" s="84"/>
      <c r="N23" s="98" t="e">
        <f t="shared" si="2"/>
        <v>#DIV/0!</v>
      </c>
      <c r="O23" s="9" t="e">
        <f t="shared" si="3"/>
        <v>#DIV/0!</v>
      </c>
    </row>
    <row r="24" spans="1:15" ht="15.75" customHeight="1">
      <c r="A24" s="11" t="s">
        <v>70</v>
      </c>
      <c r="B24" s="65"/>
      <c r="C24" s="66"/>
      <c r="D24" s="84"/>
      <c r="E24" s="84"/>
      <c r="F24" s="98" t="e">
        <f t="shared" si="0"/>
        <v>#DIV/0!</v>
      </c>
      <c r="G24" s="111"/>
      <c r="H24" s="84"/>
      <c r="I24" s="84"/>
      <c r="J24" s="98" t="e">
        <f t="shared" si="1"/>
        <v>#DIV/0!</v>
      </c>
      <c r="K24" s="114"/>
      <c r="L24" s="84"/>
      <c r="M24" s="84"/>
      <c r="N24" s="98" t="e">
        <f t="shared" si="2"/>
        <v>#DIV/0!</v>
      </c>
      <c r="O24" s="9" t="e">
        <f t="shared" si="3"/>
        <v>#DIV/0!</v>
      </c>
    </row>
    <row r="25" spans="1:15" ht="15.75" customHeight="1">
      <c r="A25" s="11" t="s">
        <v>31</v>
      </c>
      <c r="B25" s="65"/>
      <c r="C25" s="66"/>
      <c r="D25" s="84"/>
      <c r="E25" s="84"/>
      <c r="F25" s="98" t="e">
        <f t="shared" si="0"/>
        <v>#DIV/0!</v>
      </c>
      <c r="G25" s="111"/>
      <c r="H25" s="84"/>
      <c r="I25" s="84"/>
      <c r="J25" s="98" t="e">
        <f t="shared" si="1"/>
        <v>#DIV/0!</v>
      </c>
      <c r="K25" s="114"/>
      <c r="L25" s="84"/>
      <c r="M25" s="84"/>
      <c r="N25" s="98" t="e">
        <f t="shared" si="2"/>
        <v>#DIV/0!</v>
      </c>
      <c r="O25" s="9" t="e">
        <f t="shared" si="3"/>
        <v>#DIV/0!</v>
      </c>
    </row>
    <row r="26" spans="1:15" ht="15.75" customHeight="1">
      <c r="A26" s="11" t="s">
        <v>32</v>
      </c>
      <c r="B26" s="65"/>
      <c r="C26" s="66"/>
      <c r="D26" s="84"/>
      <c r="E26" s="84"/>
      <c r="F26" s="98" t="e">
        <f t="shared" si="0"/>
        <v>#DIV/0!</v>
      </c>
      <c r="G26" s="111"/>
      <c r="H26" s="84"/>
      <c r="I26" s="84"/>
      <c r="J26" s="98" t="e">
        <f t="shared" si="1"/>
        <v>#DIV/0!</v>
      </c>
      <c r="K26" s="114"/>
      <c r="L26" s="84"/>
      <c r="M26" s="84"/>
      <c r="N26" s="98" t="e">
        <f t="shared" si="2"/>
        <v>#DIV/0!</v>
      </c>
      <c r="O26" s="9" t="e">
        <f t="shared" si="3"/>
        <v>#DIV/0!</v>
      </c>
    </row>
    <row r="27" spans="1:15" ht="15.75" customHeight="1">
      <c r="A27" s="11" t="s">
        <v>71</v>
      </c>
      <c r="B27" s="65"/>
      <c r="C27" s="66"/>
      <c r="D27" s="84"/>
      <c r="E27" s="84"/>
      <c r="F27" s="98" t="e">
        <f t="shared" si="0"/>
        <v>#DIV/0!</v>
      </c>
      <c r="G27" s="111"/>
      <c r="H27" s="84"/>
      <c r="I27" s="84"/>
      <c r="J27" s="98" t="e">
        <f t="shared" si="1"/>
        <v>#DIV/0!</v>
      </c>
      <c r="K27" s="114"/>
      <c r="L27" s="84"/>
      <c r="M27" s="84"/>
      <c r="N27" s="98" t="e">
        <f t="shared" si="2"/>
        <v>#DIV/0!</v>
      </c>
      <c r="O27" s="9" t="e">
        <f t="shared" si="3"/>
        <v>#DIV/0!</v>
      </c>
    </row>
    <row r="28" spans="1:15" ht="15.75" customHeight="1">
      <c r="A28" s="11" t="s">
        <v>33</v>
      </c>
      <c r="B28" s="65">
        <v>0</v>
      </c>
      <c r="C28" s="66">
        <v>3200</v>
      </c>
      <c r="D28" s="84">
        <v>3225</v>
      </c>
      <c r="E28" s="84"/>
      <c r="F28" s="98">
        <f t="shared" si="0"/>
        <v>100.8</v>
      </c>
      <c r="G28" s="111">
        <v>3200</v>
      </c>
      <c r="H28" s="84">
        <v>3225</v>
      </c>
      <c r="I28" s="84"/>
      <c r="J28" s="98">
        <f t="shared" si="1"/>
        <v>100.8</v>
      </c>
      <c r="K28" s="114">
        <v>3200</v>
      </c>
      <c r="L28" s="84">
        <v>3225</v>
      </c>
      <c r="M28" s="84"/>
      <c r="N28" s="98">
        <f t="shared" si="2"/>
        <v>100.8</v>
      </c>
      <c r="O28" s="9" t="e">
        <f t="shared" si="3"/>
        <v>#DIV/0!</v>
      </c>
    </row>
    <row r="29" spans="1:15" ht="15.75" customHeight="1">
      <c r="A29" s="11" t="s">
        <v>34</v>
      </c>
      <c r="B29" s="65">
        <v>20339</v>
      </c>
      <c r="C29" s="66">
        <v>20339</v>
      </c>
      <c r="D29" s="84">
        <v>10170</v>
      </c>
      <c r="E29" s="84"/>
      <c r="F29" s="98">
        <f t="shared" si="0"/>
        <v>50</v>
      </c>
      <c r="G29" s="111">
        <v>20339</v>
      </c>
      <c r="H29" s="84">
        <v>15255</v>
      </c>
      <c r="I29" s="84"/>
      <c r="J29" s="98">
        <f t="shared" si="1"/>
        <v>75</v>
      </c>
      <c r="K29" s="114">
        <v>20339</v>
      </c>
      <c r="L29" s="84">
        <v>20339</v>
      </c>
      <c r="M29" s="84"/>
      <c r="N29" s="98">
        <f t="shared" si="2"/>
        <v>100</v>
      </c>
      <c r="O29" s="9">
        <f t="shared" si="3"/>
        <v>100</v>
      </c>
    </row>
    <row r="30" spans="1:15" ht="15.75" customHeight="1">
      <c r="A30" s="11" t="s">
        <v>72</v>
      </c>
      <c r="B30" s="65"/>
      <c r="C30" s="66"/>
      <c r="D30" s="84"/>
      <c r="E30" s="84"/>
      <c r="F30" s="98" t="e">
        <f t="shared" si="0"/>
        <v>#DIV/0!</v>
      </c>
      <c r="G30" s="111"/>
      <c r="H30" s="84"/>
      <c r="I30" s="84"/>
      <c r="J30" s="98" t="e">
        <f t="shared" si="1"/>
        <v>#DIV/0!</v>
      </c>
      <c r="K30" s="114"/>
      <c r="L30" s="84"/>
      <c r="M30" s="84"/>
      <c r="N30" s="98" t="e">
        <f t="shared" si="2"/>
        <v>#DIV/0!</v>
      </c>
      <c r="O30" s="9" t="e">
        <f t="shared" si="3"/>
        <v>#DIV/0!</v>
      </c>
    </row>
    <row r="31" spans="1:15" ht="15.75" customHeight="1">
      <c r="A31" s="11" t="s">
        <v>35</v>
      </c>
      <c r="B31" s="65"/>
      <c r="C31" s="66"/>
      <c r="D31" s="84"/>
      <c r="E31" s="84"/>
      <c r="F31" s="98" t="e">
        <f t="shared" si="0"/>
        <v>#DIV/0!</v>
      </c>
      <c r="G31" s="111"/>
      <c r="H31" s="84"/>
      <c r="I31" s="84"/>
      <c r="J31" s="98" t="e">
        <f t="shared" si="1"/>
        <v>#DIV/0!</v>
      </c>
      <c r="K31" s="114"/>
      <c r="L31" s="84"/>
      <c r="M31" s="84"/>
      <c r="N31" s="98" t="e">
        <f t="shared" si="2"/>
        <v>#DIV/0!</v>
      </c>
      <c r="O31" s="9" t="e">
        <f t="shared" si="3"/>
        <v>#DIV/0!</v>
      </c>
    </row>
    <row r="32" spans="1:15" ht="15">
      <c r="A32" s="11" t="s">
        <v>73</v>
      </c>
      <c r="B32" s="65"/>
      <c r="C32" s="66"/>
      <c r="D32" s="84"/>
      <c r="E32" s="84"/>
      <c r="F32" s="98" t="e">
        <f t="shared" si="0"/>
        <v>#DIV/0!</v>
      </c>
      <c r="G32" s="111"/>
      <c r="H32" s="84"/>
      <c r="I32" s="84"/>
      <c r="J32" s="98" t="e">
        <f t="shared" si="1"/>
        <v>#DIV/0!</v>
      </c>
      <c r="K32" s="114"/>
      <c r="L32" s="84"/>
      <c r="M32" s="84"/>
      <c r="N32" s="98" t="e">
        <f t="shared" si="2"/>
        <v>#DIV/0!</v>
      </c>
      <c r="O32" s="9" t="e">
        <f t="shared" si="3"/>
        <v>#DIV/0!</v>
      </c>
    </row>
    <row r="33" spans="1:15" ht="15">
      <c r="A33" s="11" t="s">
        <v>36</v>
      </c>
      <c r="B33" s="65"/>
      <c r="C33" s="66"/>
      <c r="D33" s="84"/>
      <c r="E33" s="84"/>
      <c r="F33" s="98" t="e">
        <f t="shared" si="0"/>
        <v>#DIV/0!</v>
      </c>
      <c r="G33" s="111"/>
      <c r="H33" s="84"/>
      <c r="I33" s="84"/>
      <c r="J33" s="98" t="e">
        <f t="shared" si="1"/>
        <v>#DIV/0!</v>
      </c>
      <c r="K33" s="114"/>
      <c r="L33" s="84"/>
      <c r="M33" s="84"/>
      <c r="N33" s="98" t="e">
        <f t="shared" si="2"/>
        <v>#DIV/0!</v>
      </c>
      <c r="O33" s="9" t="e">
        <f t="shared" si="3"/>
        <v>#DIV/0!</v>
      </c>
    </row>
    <row r="34" spans="1:15" ht="15">
      <c r="A34" s="11" t="s">
        <v>74</v>
      </c>
      <c r="B34" s="65">
        <v>30000</v>
      </c>
      <c r="C34" s="66">
        <v>30000</v>
      </c>
      <c r="D34" s="84">
        <v>8490</v>
      </c>
      <c r="E34" s="84"/>
      <c r="F34" s="98">
        <f>ROUND((D34+E34)/(C34/100),1)</f>
        <v>28.3</v>
      </c>
      <c r="G34" s="111">
        <v>30000</v>
      </c>
      <c r="H34" s="84">
        <v>45038</v>
      </c>
      <c r="I34" s="84"/>
      <c r="J34" s="98">
        <f>ROUND((H34+I34)/(G34/100),1)</f>
        <v>150.1</v>
      </c>
      <c r="K34" s="114">
        <v>56200</v>
      </c>
      <c r="L34" s="84">
        <v>56108</v>
      </c>
      <c r="M34" s="84"/>
      <c r="N34" s="98">
        <f>ROUND((L34+M34)/(K34/100),1)</f>
        <v>99.8</v>
      </c>
      <c r="O34" s="9">
        <f t="shared" si="3"/>
        <v>187</v>
      </c>
    </row>
    <row r="35" spans="1:15" ht="15">
      <c r="A35" s="11" t="s">
        <v>37</v>
      </c>
      <c r="B35" s="67"/>
      <c r="C35" s="68"/>
      <c r="D35" s="85"/>
      <c r="E35" s="85"/>
      <c r="F35" s="99" t="e">
        <f>ROUND((D35+E35)/(C35/100),1)</f>
        <v>#DIV/0!</v>
      </c>
      <c r="G35" s="112"/>
      <c r="H35" s="85"/>
      <c r="I35" s="85"/>
      <c r="J35" s="99" t="e">
        <f>ROUND((H35+I35)/(G35/100),1)</f>
        <v>#DIV/0!</v>
      </c>
      <c r="K35" s="115"/>
      <c r="L35" s="85"/>
      <c r="M35" s="85"/>
      <c r="N35" s="99" t="e">
        <f>ROUND((L35+M35)/(K35/100),1)</f>
        <v>#DIV/0!</v>
      </c>
      <c r="O35" s="9" t="e">
        <f t="shared" si="3"/>
        <v>#DIV/0!</v>
      </c>
    </row>
    <row r="36" spans="1:15" ht="15.75" thickBot="1">
      <c r="A36" s="16" t="s">
        <v>38</v>
      </c>
      <c r="B36" s="86"/>
      <c r="C36" s="87"/>
      <c r="D36" s="88"/>
      <c r="E36" s="88"/>
      <c r="F36" s="99" t="e">
        <f>ROUND((D36+E36)/(C36/100),1)</f>
        <v>#DIV/0!</v>
      </c>
      <c r="G36" s="88"/>
      <c r="H36" s="88"/>
      <c r="I36" s="88"/>
      <c r="J36" s="99" t="e">
        <f>ROUND((H36+I36)/(G36/100),1)</f>
        <v>#DIV/0!</v>
      </c>
      <c r="K36" s="69"/>
      <c r="L36" s="88"/>
      <c r="M36" s="88"/>
      <c r="N36" s="99" t="e">
        <f>ROUND((L36+M36)/(K36/100),1)</f>
        <v>#DIV/0!</v>
      </c>
      <c r="O36" s="9" t="e">
        <f t="shared" si="3"/>
        <v>#DIV/0!</v>
      </c>
    </row>
    <row r="37" spans="1:15" ht="15.75" thickBot="1">
      <c r="A37" s="17" t="s">
        <v>39</v>
      </c>
      <c r="B37" s="70">
        <f>SUM(B5:B36)</f>
        <v>2114263</v>
      </c>
      <c r="C37" s="71">
        <f>SUM(C5:C36)</f>
        <v>2284263</v>
      </c>
      <c r="D37" s="72">
        <f>SUM(D5:D36)</f>
        <v>1149297.23</v>
      </c>
      <c r="E37" s="73">
        <f>SUM(E5:E35)</f>
        <v>0</v>
      </c>
      <c r="F37" s="100">
        <f t="shared" si="0"/>
        <v>50.3</v>
      </c>
      <c r="G37" s="70">
        <f>SUM(G5:G36)</f>
        <v>2270123</v>
      </c>
      <c r="H37" s="72">
        <f>SUM(H5:H36)</f>
        <v>1723325.49</v>
      </c>
      <c r="I37" s="72">
        <f>SUM(I5:I35)</f>
        <v>0</v>
      </c>
      <c r="J37" s="100">
        <f t="shared" si="1"/>
        <v>75.9</v>
      </c>
      <c r="K37" s="70">
        <f>SUM(K5:K36)</f>
        <v>2372869</v>
      </c>
      <c r="L37" s="72">
        <f>SUM(L5:L36)</f>
        <v>2372506.19</v>
      </c>
      <c r="M37" s="73">
        <f>SUM(M5:M35)</f>
        <v>0</v>
      </c>
      <c r="N37" s="100">
        <f t="shared" si="2"/>
        <v>100</v>
      </c>
      <c r="O37" s="9">
        <f>ROUND((D37+E37)/(B37/100),1)</f>
        <v>54.4</v>
      </c>
    </row>
    <row r="38" spans="1:14" ht="15">
      <c r="A38" s="89"/>
      <c r="B38" s="122"/>
      <c r="C38" s="122"/>
      <c r="D38" s="244"/>
      <c r="E38" s="122"/>
      <c r="F38" s="123"/>
      <c r="G38" s="122"/>
      <c r="H38" s="122"/>
      <c r="I38" s="122"/>
      <c r="J38" s="123"/>
      <c r="K38" s="244"/>
      <c r="L38" s="244"/>
      <c r="M38" s="244"/>
      <c r="N38" s="123"/>
    </row>
    <row r="39" spans="1:14" ht="15.75" thickBot="1">
      <c r="A39" s="35" t="s">
        <v>57</v>
      </c>
      <c r="B39" s="79"/>
      <c r="C39" s="79"/>
      <c r="D39" s="246"/>
      <c r="E39" s="122"/>
      <c r="F39" s="123"/>
      <c r="G39" s="122"/>
      <c r="H39" s="122"/>
      <c r="I39" s="122"/>
      <c r="J39" s="123"/>
      <c r="K39" s="244"/>
      <c r="L39" s="244"/>
      <c r="M39" s="244"/>
      <c r="N39" s="123"/>
    </row>
    <row r="40" spans="1:14" ht="15">
      <c r="A40" s="19"/>
      <c r="B40" s="81" t="s">
        <v>10</v>
      </c>
      <c r="C40" s="80" t="s">
        <v>14</v>
      </c>
      <c r="D40" s="248" t="s">
        <v>15</v>
      </c>
      <c r="E40" s="122"/>
      <c r="F40" s="123"/>
      <c r="G40" s="122"/>
      <c r="H40" s="122"/>
      <c r="I40" s="122"/>
      <c r="J40" s="123"/>
      <c r="K40" s="244"/>
      <c r="L40" s="244"/>
      <c r="M40" s="244"/>
      <c r="N40" s="123"/>
    </row>
    <row r="41" spans="1:14" ht="15">
      <c r="A41" s="20" t="s">
        <v>58</v>
      </c>
      <c r="B41" s="90">
        <v>138071</v>
      </c>
      <c r="C41" s="58">
        <v>70296</v>
      </c>
      <c r="D41" s="59">
        <v>103527</v>
      </c>
      <c r="E41" s="122"/>
      <c r="F41" s="123"/>
      <c r="G41" s="122"/>
      <c r="H41" s="122"/>
      <c r="I41" s="122"/>
      <c r="J41" s="123"/>
      <c r="K41" s="244"/>
      <c r="L41" s="244"/>
      <c r="M41" s="244"/>
      <c r="N41" s="123"/>
    </row>
    <row r="42" spans="1:14" ht="15">
      <c r="A42" s="36" t="s">
        <v>61</v>
      </c>
      <c r="B42" s="90">
        <v>0</v>
      </c>
      <c r="C42" s="58">
        <v>0</v>
      </c>
      <c r="D42" s="59">
        <v>0</v>
      </c>
      <c r="E42" s="122"/>
      <c r="F42" s="123"/>
      <c r="G42" s="122"/>
      <c r="H42" s="122"/>
      <c r="I42" s="122"/>
      <c r="J42" s="123"/>
      <c r="K42" s="244"/>
      <c r="L42" s="244"/>
      <c r="M42" s="244"/>
      <c r="N42" s="123"/>
    </row>
    <row r="43" spans="1:14" ht="15">
      <c r="A43" s="36" t="s">
        <v>59</v>
      </c>
      <c r="B43" s="90">
        <v>24844</v>
      </c>
      <c r="C43" s="58">
        <v>72971</v>
      </c>
      <c r="D43" s="59">
        <v>30390</v>
      </c>
      <c r="E43" s="122"/>
      <c r="F43" s="123"/>
      <c r="G43" s="122"/>
      <c r="H43" s="122"/>
      <c r="I43" s="122"/>
      <c r="J43" s="123"/>
      <c r="K43" s="244"/>
      <c r="L43" s="244"/>
      <c r="M43" s="244"/>
      <c r="N43" s="123"/>
    </row>
    <row r="44" spans="1:14" ht="15.75" thickBot="1">
      <c r="A44" s="21" t="s">
        <v>60</v>
      </c>
      <c r="B44" s="91">
        <v>0</v>
      </c>
      <c r="C44" s="60">
        <v>0</v>
      </c>
      <c r="D44" s="61">
        <v>0</v>
      </c>
      <c r="E44" s="122"/>
      <c r="F44" s="123"/>
      <c r="G44" s="122"/>
      <c r="H44" s="122"/>
      <c r="I44" s="122"/>
      <c r="J44" s="123"/>
      <c r="K44" s="244"/>
      <c r="L44" s="244"/>
      <c r="M44" s="244"/>
      <c r="N44" s="123"/>
    </row>
    <row r="45" spans="1:14" ht="15">
      <c r="A45" s="89"/>
      <c r="B45" s="122"/>
      <c r="C45" s="122"/>
      <c r="D45" s="244"/>
      <c r="E45" s="122"/>
      <c r="F45" s="123"/>
      <c r="G45" s="122"/>
      <c r="H45" s="122"/>
      <c r="I45" s="122"/>
      <c r="J45" s="123"/>
      <c r="K45" s="244"/>
      <c r="L45" s="244"/>
      <c r="M45" s="244"/>
      <c r="N45" s="123"/>
    </row>
    <row r="47" spans="1:14" ht="16.5" thickBot="1">
      <c r="A47" s="1" t="s">
        <v>45</v>
      </c>
      <c r="B47" s="78" t="s">
        <v>1</v>
      </c>
      <c r="C47" s="78"/>
      <c r="D47" s="246"/>
      <c r="E47" s="37"/>
      <c r="F47" s="1"/>
      <c r="G47" s="78"/>
      <c r="H47" s="79"/>
      <c r="I47" s="37"/>
      <c r="J47" s="1"/>
      <c r="K47" s="245"/>
      <c r="L47" s="246"/>
      <c r="M47" s="246"/>
      <c r="N47" s="1"/>
    </row>
    <row r="48" spans="1:15" ht="15">
      <c r="A48" s="2" t="s">
        <v>2</v>
      </c>
      <c r="B48" s="39" t="s">
        <v>3</v>
      </c>
      <c r="C48" s="40" t="s">
        <v>4</v>
      </c>
      <c r="D48" s="240" t="s">
        <v>5</v>
      </c>
      <c r="E48" s="62"/>
      <c r="F48" s="4" t="s">
        <v>6</v>
      </c>
      <c r="G48" s="42" t="s">
        <v>4</v>
      </c>
      <c r="H48" s="41" t="s">
        <v>7</v>
      </c>
      <c r="I48" s="62"/>
      <c r="J48" s="4" t="s">
        <v>6</v>
      </c>
      <c r="K48" s="239" t="s">
        <v>4</v>
      </c>
      <c r="L48" s="240" t="s">
        <v>8</v>
      </c>
      <c r="M48" s="241"/>
      <c r="N48" s="4" t="s">
        <v>6</v>
      </c>
      <c r="O48" s="92" t="s">
        <v>62</v>
      </c>
    </row>
    <row r="49" spans="1:15" ht="15.75" thickBot="1">
      <c r="A49" s="5"/>
      <c r="B49" s="43" t="s">
        <v>9</v>
      </c>
      <c r="C49" s="44" t="s">
        <v>10</v>
      </c>
      <c r="D49" s="243" t="s">
        <v>11</v>
      </c>
      <c r="E49" s="45" t="s">
        <v>12</v>
      </c>
      <c r="F49" s="7" t="s">
        <v>13</v>
      </c>
      <c r="G49" s="46" t="s">
        <v>14</v>
      </c>
      <c r="H49" s="45" t="s">
        <v>11</v>
      </c>
      <c r="I49" s="45" t="s">
        <v>12</v>
      </c>
      <c r="J49" s="7" t="s">
        <v>13</v>
      </c>
      <c r="K49" s="242" t="s">
        <v>15</v>
      </c>
      <c r="L49" s="243" t="s">
        <v>11</v>
      </c>
      <c r="M49" s="243" t="s">
        <v>12</v>
      </c>
      <c r="N49" s="7" t="s">
        <v>13</v>
      </c>
      <c r="O49" s="93" t="s">
        <v>63</v>
      </c>
    </row>
    <row r="50" spans="1:15" ht="15">
      <c r="A50" s="22" t="s">
        <v>77</v>
      </c>
      <c r="B50" s="9">
        <v>0</v>
      </c>
      <c r="C50" s="10">
        <v>170000</v>
      </c>
      <c r="D50" s="23">
        <v>98079</v>
      </c>
      <c r="E50" s="52"/>
      <c r="F50" s="101">
        <f>ROUND((D50+E50)/(C50/100),1)</f>
        <v>57.7</v>
      </c>
      <c r="G50" s="10">
        <v>155000</v>
      </c>
      <c r="H50" s="23">
        <v>118549</v>
      </c>
      <c r="I50" s="126"/>
      <c r="J50" s="101">
        <f>ROUND((H50+I50)/(G50/100),1)</f>
        <v>76.5</v>
      </c>
      <c r="K50" s="53">
        <v>170000</v>
      </c>
      <c r="L50" s="23">
        <v>169049</v>
      </c>
      <c r="M50" s="52"/>
      <c r="N50" s="101">
        <f>ROUND((L50+M50)/(K50/100),1)</f>
        <v>99.4</v>
      </c>
      <c r="O50" s="9" t="e">
        <f aca="true" t="shared" si="4" ref="O50:O76">ROUND((L50+M50)/(B50/100),1)</f>
        <v>#DIV/0!</v>
      </c>
    </row>
    <row r="51" spans="1:15" ht="15">
      <c r="A51" s="24" t="s">
        <v>78</v>
      </c>
      <c r="B51" s="12">
        <v>57000</v>
      </c>
      <c r="C51" s="13">
        <v>57000</v>
      </c>
      <c r="D51" s="25">
        <v>39600</v>
      </c>
      <c r="E51" s="54"/>
      <c r="F51" s="102">
        <f aca="true" t="shared" si="5" ref="F51:F76">ROUND((D51+E51)/(C51/100),1)</f>
        <v>69.5</v>
      </c>
      <c r="G51" s="13">
        <v>62000</v>
      </c>
      <c r="H51" s="25">
        <v>46500</v>
      </c>
      <c r="I51" s="127"/>
      <c r="J51" s="102">
        <f aca="true" t="shared" si="6" ref="J51:J76">ROUND((H51+I51)/(G51/100),1)</f>
        <v>75</v>
      </c>
      <c r="K51" s="55">
        <v>67200</v>
      </c>
      <c r="L51" s="25">
        <v>67200</v>
      </c>
      <c r="M51" s="54"/>
      <c r="N51" s="102">
        <f aca="true" t="shared" si="7" ref="N51:N76">ROUND((L51+M51)/(K51/100),1)</f>
        <v>100</v>
      </c>
      <c r="O51" s="9">
        <f t="shared" si="4"/>
        <v>117.9</v>
      </c>
    </row>
    <row r="52" spans="1:15" ht="15">
      <c r="A52" s="24" t="s">
        <v>46</v>
      </c>
      <c r="B52" s="12"/>
      <c r="C52" s="13"/>
      <c r="D52" s="25"/>
      <c r="E52" s="54"/>
      <c r="F52" s="102" t="e">
        <f t="shared" si="5"/>
        <v>#DIV/0!</v>
      </c>
      <c r="G52" s="13"/>
      <c r="H52" s="25"/>
      <c r="I52" s="127"/>
      <c r="J52" s="102" t="e">
        <f t="shared" si="6"/>
        <v>#DIV/0!</v>
      </c>
      <c r="K52" s="55"/>
      <c r="L52" s="25"/>
      <c r="M52" s="54"/>
      <c r="N52" s="102" t="e">
        <f t="shared" si="7"/>
        <v>#DIV/0!</v>
      </c>
      <c r="O52" s="9" t="e">
        <f t="shared" si="4"/>
        <v>#DIV/0!</v>
      </c>
    </row>
    <row r="53" spans="1:15" ht="15">
      <c r="A53" s="24" t="s">
        <v>79</v>
      </c>
      <c r="B53" s="12"/>
      <c r="C53" s="13"/>
      <c r="D53" s="25"/>
      <c r="E53" s="54"/>
      <c r="F53" s="102" t="e">
        <f t="shared" si="5"/>
        <v>#DIV/0!</v>
      </c>
      <c r="G53" s="13"/>
      <c r="H53" s="25"/>
      <c r="I53" s="127"/>
      <c r="J53" s="102" t="e">
        <f t="shared" si="6"/>
        <v>#DIV/0!</v>
      </c>
      <c r="K53" s="55"/>
      <c r="L53" s="25"/>
      <c r="M53" s="54"/>
      <c r="N53" s="102" t="e">
        <f t="shared" si="7"/>
        <v>#DIV/0!</v>
      </c>
      <c r="O53" s="9" t="e">
        <f t="shared" si="4"/>
        <v>#DIV/0!</v>
      </c>
    </row>
    <row r="54" spans="1:15" ht="15">
      <c r="A54" s="24" t="s">
        <v>80</v>
      </c>
      <c r="B54" s="12"/>
      <c r="C54" s="13"/>
      <c r="D54" s="25"/>
      <c r="E54" s="54"/>
      <c r="F54" s="102" t="e">
        <f t="shared" si="5"/>
        <v>#DIV/0!</v>
      </c>
      <c r="G54" s="13"/>
      <c r="H54" s="25"/>
      <c r="I54" s="127"/>
      <c r="J54" s="102" t="e">
        <f t="shared" si="6"/>
        <v>#DIV/0!</v>
      </c>
      <c r="K54" s="55"/>
      <c r="L54" s="25"/>
      <c r="M54" s="54"/>
      <c r="N54" s="102" t="e">
        <f t="shared" si="7"/>
        <v>#DIV/0!</v>
      </c>
      <c r="O54" s="9" t="e">
        <f t="shared" si="4"/>
        <v>#DIV/0!</v>
      </c>
    </row>
    <row r="55" spans="1:15" ht="15">
      <c r="A55" s="24" t="s">
        <v>47</v>
      </c>
      <c r="B55" s="12"/>
      <c r="C55" s="13"/>
      <c r="D55" s="25"/>
      <c r="E55" s="54"/>
      <c r="F55" s="102" t="e">
        <f t="shared" si="5"/>
        <v>#DIV/0!</v>
      </c>
      <c r="G55" s="13"/>
      <c r="H55" s="25"/>
      <c r="I55" s="127"/>
      <c r="J55" s="102" t="e">
        <f t="shared" si="6"/>
        <v>#DIV/0!</v>
      </c>
      <c r="K55" s="55"/>
      <c r="L55" s="25"/>
      <c r="M55" s="54"/>
      <c r="N55" s="102" t="e">
        <f t="shared" si="7"/>
        <v>#DIV/0!</v>
      </c>
      <c r="O55" s="9" t="e">
        <f t="shared" si="4"/>
        <v>#DIV/0!</v>
      </c>
    </row>
    <row r="56" spans="1:15" ht="15">
      <c r="A56" s="24" t="s">
        <v>81</v>
      </c>
      <c r="B56" s="12"/>
      <c r="C56" s="13"/>
      <c r="D56" s="25"/>
      <c r="E56" s="54"/>
      <c r="F56" s="102" t="e">
        <f t="shared" si="5"/>
        <v>#DIV/0!</v>
      </c>
      <c r="G56" s="13"/>
      <c r="H56" s="25"/>
      <c r="I56" s="127"/>
      <c r="J56" s="102" t="e">
        <f t="shared" si="6"/>
        <v>#DIV/0!</v>
      </c>
      <c r="K56" s="55"/>
      <c r="L56" s="25"/>
      <c r="M56" s="54"/>
      <c r="N56" s="102" t="e">
        <f t="shared" si="7"/>
        <v>#DIV/0!</v>
      </c>
      <c r="O56" s="9" t="e">
        <f t="shared" si="4"/>
        <v>#DIV/0!</v>
      </c>
    </row>
    <row r="57" spans="1:15" ht="15">
      <c r="A57" s="24" t="s">
        <v>82</v>
      </c>
      <c r="B57" s="12"/>
      <c r="C57" s="13"/>
      <c r="D57" s="25"/>
      <c r="E57" s="54"/>
      <c r="F57" s="102" t="e">
        <f t="shared" si="5"/>
        <v>#DIV/0!</v>
      </c>
      <c r="G57" s="13"/>
      <c r="H57" s="25"/>
      <c r="I57" s="127"/>
      <c r="J57" s="102" t="e">
        <f t="shared" si="6"/>
        <v>#DIV/0!</v>
      </c>
      <c r="K57" s="55"/>
      <c r="L57" s="25"/>
      <c r="M57" s="54"/>
      <c r="N57" s="102" t="e">
        <f t="shared" si="7"/>
        <v>#DIV/0!</v>
      </c>
      <c r="O57" s="9" t="e">
        <f t="shared" si="4"/>
        <v>#DIV/0!</v>
      </c>
    </row>
    <row r="58" spans="1:15" ht="15">
      <c r="A58" s="24" t="s">
        <v>48</v>
      </c>
      <c r="B58" s="12"/>
      <c r="C58" s="13"/>
      <c r="D58" s="25"/>
      <c r="E58" s="54"/>
      <c r="F58" s="102" t="e">
        <f t="shared" si="5"/>
        <v>#DIV/0!</v>
      </c>
      <c r="G58" s="13"/>
      <c r="H58" s="25"/>
      <c r="I58" s="127"/>
      <c r="J58" s="102" t="e">
        <f t="shared" si="6"/>
        <v>#DIV/0!</v>
      </c>
      <c r="K58" s="55"/>
      <c r="L58" s="25"/>
      <c r="M58" s="54"/>
      <c r="N58" s="102" t="e">
        <f t="shared" si="7"/>
        <v>#DIV/0!</v>
      </c>
      <c r="O58" s="9" t="e">
        <f t="shared" si="4"/>
        <v>#DIV/0!</v>
      </c>
    </row>
    <row r="59" spans="1:15" ht="15">
      <c r="A59" s="24" t="s">
        <v>49</v>
      </c>
      <c r="B59" s="12"/>
      <c r="C59" s="13"/>
      <c r="D59" s="25"/>
      <c r="E59" s="54"/>
      <c r="F59" s="102" t="e">
        <f t="shared" si="5"/>
        <v>#DIV/0!</v>
      </c>
      <c r="G59" s="13"/>
      <c r="H59" s="25"/>
      <c r="I59" s="127"/>
      <c r="J59" s="102" t="e">
        <f t="shared" si="6"/>
        <v>#DIV/0!</v>
      </c>
      <c r="K59" s="55"/>
      <c r="L59" s="25"/>
      <c r="M59" s="54"/>
      <c r="N59" s="102" t="e">
        <f t="shared" si="7"/>
        <v>#DIV/0!</v>
      </c>
      <c r="O59" s="9" t="e">
        <f t="shared" si="4"/>
        <v>#DIV/0!</v>
      </c>
    </row>
    <row r="60" spans="1:15" ht="15">
      <c r="A60" s="24" t="s">
        <v>50</v>
      </c>
      <c r="B60" s="12">
        <v>0</v>
      </c>
      <c r="C60" s="13">
        <v>0</v>
      </c>
      <c r="D60" s="25">
        <v>5000</v>
      </c>
      <c r="E60" s="54"/>
      <c r="F60" s="102" t="e">
        <f t="shared" si="5"/>
        <v>#DIV/0!</v>
      </c>
      <c r="G60" s="13"/>
      <c r="H60" s="25">
        <v>5000</v>
      </c>
      <c r="I60" s="127"/>
      <c r="J60" s="102" t="e">
        <f t="shared" si="6"/>
        <v>#DIV/0!</v>
      </c>
      <c r="K60" s="55">
        <v>25000</v>
      </c>
      <c r="L60" s="25">
        <v>25000</v>
      </c>
      <c r="M60" s="54"/>
      <c r="N60" s="102">
        <f t="shared" si="7"/>
        <v>100</v>
      </c>
      <c r="O60" s="9" t="e">
        <f t="shared" si="4"/>
        <v>#DIV/0!</v>
      </c>
    </row>
    <row r="61" spans="1:15" ht="15">
      <c r="A61" s="24" t="s">
        <v>83</v>
      </c>
      <c r="B61" s="12">
        <v>0</v>
      </c>
      <c r="C61" s="13">
        <v>0</v>
      </c>
      <c r="D61" s="25">
        <v>10073</v>
      </c>
      <c r="E61" s="54"/>
      <c r="F61" s="102" t="e">
        <f t="shared" si="5"/>
        <v>#DIV/0!</v>
      </c>
      <c r="G61" s="13">
        <v>10000</v>
      </c>
      <c r="H61" s="25">
        <v>10073</v>
      </c>
      <c r="I61" s="127"/>
      <c r="J61" s="102">
        <f t="shared" si="6"/>
        <v>100.7</v>
      </c>
      <c r="K61" s="55">
        <v>31400</v>
      </c>
      <c r="L61" s="25">
        <v>31494</v>
      </c>
      <c r="M61" s="54"/>
      <c r="N61" s="102">
        <f t="shared" si="7"/>
        <v>100.3</v>
      </c>
      <c r="O61" s="9" t="e">
        <f t="shared" si="4"/>
        <v>#DIV/0!</v>
      </c>
    </row>
    <row r="62" spans="1:15" ht="15">
      <c r="A62" s="24" t="s">
        <v>51</v>
      </c>
      <c r="B62" s="12">
        <v>0</v>
      </c>
      <c r="C62" s="13">
        <v>0</v>
      </c>
      <c r="D62" s="25">
        <v>409.32</v>
      </c>
      <c r="E62" s="54"/>
      <c r="F62" s="102" t="e">
        <f t="shared" si="5"/>
        <v>#DIV/0!</v>
      </c>
      <c r="G62" s="13"/>
      <c r="H62" s="25">
        <v>646.84</v>
      </c>
      <c r="I62" s="127"/>
      <c r="J62" s="102" t="e">
        <f t="shared" si="6"/>
        <v>#DIV/0!</v>
      </c>
      <c r="K62" s="55"/>
      <c r="L62" s="25">
        <v>828.9</v>
      </c>
      <c r="M62" s="54"/>
      <c r="N62" s="102" t="e">
        <f t="shared" si="7"/>
        <v>#DIV/0!</v>
      </c>
      <c r="O62" s="9" t="e">
        <f t="shared" si="4"/>
        <v>#DIV/0!</v>
      </c>
    </row>
    <row r="63" spans="1:15" ht="15">
      <c r="A63" s="24" t="s">
        <v>52</v>
      </c>
      <c r="B63" s="12"/>
      <c r="C63" s="13"/>
      <c r="D63" s="25"/>
      <c r="E63" s="54"/>
      <c r="F63" s="102" t="e">
        <f t="shared" si="5"/>
        <v>#DIV/0!</v>
      </c>
      <c r="G63" s="13"/>
      <c r="H63" s="25"/>
      <c r="I63" s="127"/>
      <c r="J63" s="102" t="e">
        <f t="shared" si="6"/>
        <v>#DIV/0!</v>
      </c>
      <c r="K63" s="55"/>
      <c r="L63" s="25"/>
      <c r="M63" s="54"/>
      <c r="N63" s="102" t="e">
        <f t="shared" si="7"/>
        <v>#DIV/0!</v>
      </c>
      <c r="O63" s="9" t="e">
        <f t="shared" si="4"/>
        <v>#DIV/0!</v>
      </c>
    </row>
    <row r="64" spans="1:15" ht="15">
      <c r="A64" s="24" t="s">
        <v>53</v>
      </c>
      <c r="B64" s="12"/>
      <c r="C64" s="13"/>
      <c r="D64" s="25"/>
      <c r="E64" s="54"/>
      <c r="F64" s="102" t="e">
        <f t="shared" si="5"/>
        <v>#DIV/0!</v>
      </c>
      <c r="G64" s="13"/>
      <c r="H64" s="25"/>
      <c r="I64" s="127"/>
      <c r="J64" s="102" t="e">
        <f t="shared" si="6"/>
        <v>#DIV/0!</v>
      </c>
      <c r="K64" s="55"/>
      <c r="L64" s="25"/>
      <c r="M64" s="54"/>
      <c r="N64" s="102" t="e">
        <f t="shared" si="7"/>
        <v>#DIV/0!</v>
      </c>
      <c r="O64" s="9" t="e">
        <f t="shared" si="4"/>
        <v>#DIV/0!</v>
      </c>
    </row>
    <row r="65" spans="1:15" ht="15">
      <c r="A65" s="24" t="s">
        <v>84</v>
      </c>
      <c r="B65" s="12"/>
      <c r="C65" s="13"/>
      <c r="D65" s="25"/>
      <c r="E65" s="54"/>
      <c r="F65" s="102" t="e">
        <f t="shared" si="5"/>
        <v>#DIV/0!</v>
      </c>
      <c r="G65" s="13"/>
      <c r="H65" s="25"/>
      <c r="I65" s="127"/>
      <c r="J65" s="102" t="e">
        <f t="shared" si="6"/>
        <v>#DIV/0!</v>
      </c>
      <c r="K65" s="55"/>
      <c r="L65" s="25"/>
      <c r="M65" s="54"/>
      <c r="N65" s="102" t="e">
        <f t="shared" si="7"/>
        <v>#DIV/0!</v>
      </c>
      <c r="O65" s="9" t="e">
        <f t="shared" si="4"/>
        <v>#DIV/0!</v>
      </c>
    </row>
    <row r="66" spans="1:15" ht="15">
      <c r="A66" s="26" t="s">
        <v>54</v>
      </c>
      <c r="B66" s="12">
        <f>SUM(B50:B65)</f>
        <v>57000</v>
      </c>
      <c r="C66" s="13">
        <f>SUM(C50:C65)</f>
        <v>227000</v>
      </c>
      <c r="D66" s="25">
        <f>SUM(D50:D65)</f>
        <v>153161.32</v>
      </c>
      <c r="E66" s="54">
        <f>SUM(E50:E65)</f>
        <v>0</v>
      </c>
      <c r="F66" s="102">
        <f t="shared" si="5"/>
        <v>67.5</v>
      </c>
      <c r="G66" s="13">
        <f>SUM(G50:G65)</f>
        <v>227000</v>
      </c>
      <c r="H66" s="25">
        <f>SUM(H50:H65)</f>
        <v>180768.84</v>
      </c>
      <c r="I66" s="136">
        <f>SUM(I50:I65)</f>
        <v>0</v>
      </c>
      <c r="J66" s="102">
        <f t="shared" si="6"/>
        <v>79.6</v>
      </c>
      <c r="K66" s="13">
        <f>SUM(K50:K65)</f>
        <v>293600</v>
      </c>
      <c r="L66" s="25">
        <f>SUM(L50:L65)</f>
        <v>293571.9</v>
      </c>
      <c r="M66" s="54">
        <f>SUM(M50:M65)</f>
        <v>0</v>
      </c>
      <c r="N66" s="102">
        <f t="shared" si="7"/>
        <v>100</v>
      </c>
      <c r="O66" s="9">
        <f t="shared" si="4"/>
        <v>515</v>
      </c>
    </row>
    <row r="67" spans="1:15" ht="15">
      <c r="A67" s="24" t="s">
        <v>85</v>
      </c>
      <c r="B67" s="14"/>
      <c r="C67" s="15"/>
      <c r="D67" s="27"/>
      <c r="E67" s="56"/>
      <c r="F67" s="102" t="e">
        <f t="shared" si="5"/>
        <v>#DIV/0!</v>
      </c>
      <c r="G67" s="15"/>
      <c r="H67" s="27"/>
      <c r="I67" s="137"/>
      <c r="J67" s="102" t="e">
        <f t="shared" si="6"/>
        <v>#DIV/0!</v>
      </c>
      <c r="K67" s="57"/>
      <c r="L67" s="27"/>
      <c r="M67" s="56"/>
      <c r="N67" s="102" t="e">
        <f t="shared" si="7"/>
        <v>#DIV/0!</v>
      </c>
      <c r="O67" s="9" t="e">
        <f t="shared" si="4"/>
        <v>#DIV/0!</v>
      </c>
    </row>
    <row r="68" spans="1:15" ht="15">
      <c r="A68" s="24" t="s">
        <v>86</v>
      </c>
      <c r="B68" s="14">
        <v>375247</v>
      </c>
      <c r="C68" s="15">
        <v>375247</v>
      </c>
      <c r="D68" s="27">
        <v>187623.5</v>
      </c>
      <c r="E68" s="56"/>
      <c r="F68" s="103">
        <f t="shared" si="5"/>
        <v>50</v>
      </c>
      <c r="G68" s="15">
        <v>375247</v>
      </c>
      <c r="H68" s="27">
        <v>281436.5</v>
      </c>
      <c r="I68" s="138"/>
      <c r="J68" s="103">
        <f t="shared" si="6"/>
        <v>75</v>
      </c>
      <c r="K68" s="57">
        <v>375247</v>
      </c>
      <c r="L68" s="27">
        <v>375247</v>
      </c>
      <c r="M68" s="56"/>
      <c r="N68" s="103">
        <f t="shared" si="7"/>
        <v>100</v>
      </c>
      <c r="O68" s="9">
        <f t="shared" si="4"/>
        <v>100</v>
      </c>
    </row>
    <row r="69" spans="1:15" ht="15">
      <c r="A69" s="26" t="s">
        <v>87</v>
      </c>
      <c r="B69" s="28"/>
      <c r="C69" s="29"/>
      <c r="D69" s="30"/>
      <c r="E69" s="31"/>
      <c r="F69" s="103" t="e">
        <f t="shared" si="5"/>
        <v>#DIV/0!</v>
      </c>
      <c r="G69" s="29"/>
      <c r="H69" s="30">
        <v>30000</v>
      </c>
      <c r="I69" s="31"/>
      <c r="J69" s="103" t="e">
        <f t="shared" si="6"/>
        <v>#DIV/0!</v>
      </c>
      <c r="K69" s="29">
        <v>30000</v>
      </c>
      <c r="L69" s="30">
        <v>30000</v>
      </c>
      <c r="M69" s="31"/>
      <c r="N69" s="103">
        <f t="shared" si="7"/>
        <v>100</v>
      </c>
      <c r="O69" s="9" t="e">
        <f t="shared" si="4"/>
        <v>#DIV/0!</v>
      </c>
    </row>
    <row r="70" spans="1:15" ht="15">
      <c r="A70" s="24" t="s">
        <v>88</v>
      </c>
      <c r="B70" s="12">
        <v>1682016</v>
      </c>
      <c r="C70" s="13">
        <v>1682016</v>
      </c>
      <c r="D70" s="25">
        <v>823969</v>
      </c>
      <c r="E70" s="54"/>
      <c r="F70" s="103">
        <f t="shared" si="5"/>
        <v>49</v>
      </c>
      <c r="G70" s="13">
        <v>1667876</v>
      </c>
      <c r="H70" s="25">
        <v>1246403</v>
      </c>
      <c r="I70" s="127"/>
      <c r="J70" s="103">
        <f t="shared" si="6"/>
        <v>74.7</v>
      </c>
      <c r="K70" s="13">
        <v>1674022</v>
      </c>
      <c r="L70" s="25">
        <v>1674022</v>
      </c>
      <c r="M70" s="54"/>
      <c r="N70" s="103">
        <f t="shared" si="7"/>
        <v>100</v>
      </c>
      <c r="O70" s="9">
        <f t="shared" si="4"/>
        <v>99.5</v>
      </c>
    </row>
    <row r="71" spans="1:15" ht="15">
      <c r="A71" s="24" t="s">
        <v>89</v>
      </c>
      <c r="B71" s="12"/>
      <c r="C71" s="13"/>
      <c r="D71" s="25"/>
      <c r="E71" s="54"/>
      <c r="F71" s="102" t="e">
        <f t="shared" si="5"/>
        <v>#DIV/0!</v>
      </c>
      <c r="G71" s="13"/>
      <c r="H71" s="25"/>
      <c r="I71" s="127"/>
      <c r="J71" s="102" t="e">
        <f t="shared" si="6"/>
        <v>#DIV/0!</v>
      </c>
      <c r="K71" s="13"/>
      <c r="L71" s="25"/>
      <c r="M71" s="54"/>
      <c r="N71" s="102" t="e">
        <f t="shared" si="7"/>
        <v>#DIV/0!</v>
      </c>
      <c r="O71" s="9" t="e">
        <f t="shared" si="4"/>
        <v>#DIV/0!</v>
      </c>
    </row>
    <row r="72" spans="1:15" ht="15">
      <c r="A72" s="24" t="s">
        <v>90</v>
      </c>
      <c r="B72" s="12"/>
      <c r="C72" s="13"/>
      <c r="D72" s="25"/>
      <c r="E72" s="54"/>
      <c r="F72" s="103" t="e">
        <f t="shared" si="5"/>
        <v>#DIV/0!</v>
      </c>
      <c r="G72" s="13"/>
      <c r="H72" s="25"/>
      <c r="I72" s="127"/>
      <c r="J72" s="103" t="e">
        <f t="shared" si="6"/>
        <v>#DIV/0!</v>
      </c>
      <c r="K72" s="13"/>
      <c r="L72" s="25"/>
      <c r="M72" s="54"/>
      <c r="N72" s="103" t="e">
        <f t="shared" si="7"/>
        <v>#DIV/0!</v>
      </c>
      <c r="O72" s="9" t="e">
        <f t="shared" si="4"/>
        <v>#DIV/0!</v>
      </c>
    </row>
    <row r="73" spans="1:15" ht="15">
      <c r="A73" s="24" t="s">
        <v>91</v>
      </c>
      <c r="B73" s="12"/>
      <c r="C73" s="13"/>
      <c r="D73" s="25"/>
      <c r="E73" s="54"/>
      <c r="F73" s="103" t="e">
        <f t="shared" si="5"/>
        <v>#DIV/0!</v>
      </c>
      <c r="G73" s="13"/>
      <c r="H73" s="25"/>
      <c r="I73" s="127"/>
      <c r="J73" s="103" t="e">
        <f t="shared" si="6"/>
        <v>#DIV/0!</v>
      </c>
      <c r="K73" s="13"/>
      <c r="L73" s="25"/>
      <c r="M73" s="54"/>
      <c r="N73" s="103" t="e">
        <f t="shared" si="7"/>
        <v>#DIV/0!</v>
      </c>
      <c r="O73" s="9" t="e">
        <f t="shared" si="4"/>
        <v>#DIV/0!</v>
      </c>
    </row>
    <row r="74" spans="1:15" ht="15">
      <c r="A74" s="26" t="s">
        <v>92</v>
      </c>
      <c r="B74" s="12">
        <f>SUM(B68:B73)</f>
        <v>2057263</v>
      </c>
      <c r="C74" s="13">
        <f>SUM(C68:C73)</f>
        <v>2057263</v>
      </c>
      <c r="D74" s="25">
        <f>SUM(D68:D73)</f>
        <v>1011592.5</v>
      </c>
      <c r="E74" s="54">
        <f>SUM(E68:E73)</f>
        <v>0</v>
      </c>
      <c r="F74" s="102">
        <f t="shared" si="5"/>
        <v>49.2</v>
      </c>
      <c r="G74" s="13">
        <f>SUM(G68:G73)</f>
        <v>2043123</v>
      </c>
      <c r="H74" s="25">
        <f>SUM(H68:H73)</f>
        <v>1557839.5</v>
      </c>
      <c r="I74" s="136">
        <f>SUM(I68:I73)</f>
        <v>0</v>
      </c>
      <c r="J74" s="102">
        <f t="shared" si="6"/>
        <v>76.2</v>
      </c>
      <c r="K74" s="13">
        <f>SUM(K68:K73)</f>
        <v>2079269</v>
      </c>
      <c r="L74" s="25">
        <f>SUM(L68:L73)</f>
        <v>2079269</v>
      </c>
      <c r="M74" s="54">
        <f>SUM(M68:M73)</f>
        <v>0</v>
      </c>
      <c r="N74" s="102">
        <f t="shared" si="7"/>
        <v>100</v>
      </c>
      <c r="O74" s="9">
        <f t="shared" si="4"/>
        <v>101.1</v>
      </c>
    </row>
    <row r="75" spans="1:15" ht="15.75" thickBot="1">
      <c r="A75" s="32" t="s">
        <v>55</v>
      </c>
      <c r="B75" s="14">
        <f>B66+B74</f>
        <v>2114263</v>
      </c>
      <c r="C75" s="15">
        <f>C66+C74</f>
        <v>2284263</v>
      </c>
      <c r="D75" s="27">
        <f>D66+D74</f>
        <v>1164753.82</v>
      </c>
      <c r="E75" s="56">
        <f>E66+E74</f>
        <v>0</v>
      </c>
      <c r="F75" s="103">
        <f t="shared" si="5"/>
        <v>51</v>
      </c>
      <c r="G75" s="15">
        <f>G66+G74</f>
        <v>2270123</v>
      </c>
      <c r="H75" s="27">
        <f>H66+H74</f>
        <v>1738608.34</v>
      </c>
      <c r="I75" s="208">
        <f>I66+I74</f>
        <v>0</v>
      </c>
      <c r="J75" s="103">
        <f t="shared" si="6"/>
        <v>76.6</v>
      </c>
      <c r="K75" s="15">
        <f>K66+K74</f>
        <v>2372869</v>
      </c>
      <c r="L75" s="27">
        <f>L66+L74</f>
        <v>2372840.9</v>
      </c>
      <c r="M75" s="56">
        <f>M66+M74</f>
        <v>0</v>
      </c>
      <c r="N75" s="103">
        <f t="shared" si="7"/>
        <v>100</v>
      </c>
      <c r="O75" s="9">
        <f t="shared" si="4"/>
        <v>112.2</v>
      </c>
    </row>
    <row r="76" spans="1:15" ht="15.75" thickBot="1">
      <c r="A76" s="33" t="s">
        <v>56</v>
      </c>
      <c r="B76" s="34">
        <f>B75-B37</f>
        <v>0</v>
      </c>
      <c r="C76" s="34">
        <f>C75-C37</f>
        <v>0</v>
      </c>
      <c r="D76" s="34">
        <f>D75-D37</f>
        <v>15456.590000000084</v>
      </c>
      <c r="E76" s="34">
        <f>E75-E37</f>
        <v>0</v>
      </c>
      <c r="F76" s="104" t="e">
        <f t="shared" si="5"/>
        <v>#DIV/0!</v>
      </c>
      <c r="G76" s="34">
        <f>G75-G37</f>
        <v>0</v>
      </c>
      <c r="H76" s="34">
        <f>H75-H37</f>
        <v>15282.850000000093</v>
      </c>
      <c r="I76" s="209">
        <f>I75-'[6]Náklady'!I82</f>
        <v>0</v>
      </c>
      <c r="J76" s="104" t="e">
        <f t="shared" si="6"/>
        <v>#DIV/0!</v>
      </c>
      <c r="K76" s="34">
        <f>K75-K37</f>
        <v>0</v>
      </c>
      <c r="L76" s="34">
        <f>L75-L37</f>
        <v>334.70999999996275</v>
      </c>
      <c r="M76" s="34">
        <f>M75-M37</f>
        <v>0</v>
      </c>
      <c r="N76" s="104" t="e">
        <f t="shared" si="7"/>
        <v>#DIV/0!</v>
      </c>
      <c r="O76" s="9" t="e">
        <f t="shared" si="4"/>
        <v>#DIV/0!</v>
      </c>
    </row>
    <row r="77" spans="1:15" s="96" customFormat="1" ht="15.75" thickBot="1">
      <c r="A77" s="135" t="s">
        <v>93</v>
      </c>
      <c r="B77" s="134"/>
      <c r="C77" s="130"/>
      <c r="D77" s="131">
        <f>D76+E76</f>
        <v>15456.590000000084</v>
      </c>
      <c r="E77" s="131"/>
      <c r="F77" s="131"/>
      <c r="G77" s="131"/>
      <c r="H77" s="131">
        <f>H76+I76</f>
        <v>15282.850000000093</v>
      </c>
      <c r="I77" s="131"/>
      <c r="J77" s="131"/>
      <c r="K77" s="131"/>
      <c r="L77" s="131">
        <f>L76+M76</f>
        <v>334.70999999996275</v>
      </c>
      <c r="M77" s="131"/>
      <c r="N77" s="132"/>
      <c r="O77" s="133"/>
    </row>
    <row r="78" spans="1:15" s="96" customFormat="1" ht="15">
      <c r="A78" s="94"/>
      <c r="B78" s="95"/>
      <c r="C78" s="9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94"/>
      <c r="O78" s="94"/>
    </row>
    <row r="79" ht="15">
      <c r="L79" s="246"/>
    </row>
    <row r="80" spans="1:4" ht="15.75" thickBot="1">
      <c r="A80" s="18" t="s">
        <v>40</v>
      </c>
      <c r="B80" s="48"/>
      <c r="C80" s="37"/>
      <c r="D80" s="237"/>
    </row>
    <row r="81" spans="1:7" ht="15.75" thickBot="1">
      <c r="A81" s="19"/>
      <c r="B81" s="49" t="s">
        <v>10</v>
      </c>
      <c r="C81" s="50" t="s">
        <v>14</v>
      </c>
      <c r="D81" s="249" t="s">
        <v>15</v>
      </c>
      <c r="G81" s="207" t="s">
        <v>147</v>
      </c>
    </row>
    <row r="82" spans="1:7" ht="15">
      <c r="A82" s="20" t="s">
        <v>41</v>
      </c>
      <c r="B82" s="105">
        <v>61382</v>
      </c>
      <c r="C82" s="106">
        <v>56297</v>
      </c>
      <c r="D82" s="107">
        <v>51213</v>
      </c>
      <c r="G82" s="207" t="s">
        <v>148</v>
      </c>
    </row>
    <row r="83" spans="1:7" ht="15">
      <c r="A83" s="20" t="s">
        <v>42</v>
      </c>
      <c r="B83" s="108">
        <v>26000</v>
      </c>
      <c r="C83" s="74">
        <v>26000</v>
      </c>
      <c r="D83" s="75">
        <v>16000</v>
      </c>
      <c r="G83" s="207" t="s">
        <v>168</v>
      </c>
    </row>
    <row r="84" spans="1:7" ht="15">
      <c r="A84" s="20" t="s">
        <v>43</v>
      </c>
      <c r="B84" s="108">
        <v>14735</v>
      </c>
      <c r="C84" s="74">
        <v>16876</v>
      </c>
      <c r="D84" s="75">
        <v>12528</v>
      </c>
      <c r="G84" s="207" t="s">
        <v>149</v>
      </c>
    </row>
    <row r="85" spans="1:7" ht="15">
      <c r="A85" s="20" t="s">
        <v>44</v>
      </c>
      <c r="B85" s="108">
        <v>46771.82</v>
      </c>
      <c r="C85" s="74">
        <v>46771.82</v>
      </c>
      <c r="D85" s="75">
        <v>36771.82</v>
      </c>
      <c r="G85" s="207" t="s">
        <v>150</v>
      </c>
    </row>
    <row r="86" spans="1:7" ht="15">
      <c r="A86" s="20" t="s">
        <v>75</v>
      </c>
      <c r="B86" s="108">
        <v>421</v>
      </c>
      <c r="C86" s="74">
        <v>421</v>
      </c>
      <c r="D86" s="75">
        <v>0</v>
      </c>
      <c r="G86" s="207"/>
    </row>
    <row r="87" spans="1:7" ht="15.75" thickBot="1">
      <c r="A87" s="21" t="s">
        <v>76</v>
      </c>
      <c r="B87" s="109">
        <v>12595</v>
      </c>
      <c r="C87" s="76">
        <v>17680</v>
      </c>
      <c r="D87" s="77">
        <v>22764</v>
      </c>
      <c r="G87" s="207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A67">
      <selection activeCell="I79" sqref="I79"/>
    </sheetView>
  </sheetViews>
  <sheetFormatPr defaultColWidth="9.140625" defaultRowHeight="15"/>
  <cols>
    <col min="1" max="1" width="22.421875" style="0" customWidth="1"/>
    <col min="2" max="2" width="13.7109375" style="47" customWidth="1"/>
    <col min="3" max="3" width="14.421875" style="47" customWidth="1"/>
    <col min="4" max="4" width="12.7109375" style="247" customWidth="1"/>
    <col min="5" max="5" width="12.7109375" style="0" customWidth="1"/>
    <col min="6" max="6" width="6.57421875" style="0" customWidth="1"/>
    <col min="7" max="7" width="14.00390625" style="47" customWidth="1"/>
    <col min="8" max="8" width="13.140625" style="47" customWidth="1"/>
    <col min="9" max="9" width="12.7109375" style="0" customWidth="1"/>
    <col min="10" max="10" width="6.57421875" style="0" customWidth="1"/>
    <col min="11" max="11" width="13.57421875" style="247" customWidth="1"/>
    <col min="12" max="12" width="12.7109375" style="247" customWidth="1"/>
    <col min="13" max="13" width="12.7109375" style="237" customWidth="1"/>
    <col min="14" max="14" width="6.57421875" style="0" customWidth="1"/>
    <col min="15" max="15" width="7.00390625" style="0" bestFit="1" customWidth="1"/>
  </cols>
  <sheetData>
    <row r="1" spans="1:14" ht="15">
      <c r="A1" s="117" t="s">
        <v>64</v>
      </c>
      <c r="B1" s="118"/>
      <c r="C1" s="118"/>
      <c r="D1" s="237"/>
      <c r="E1" s="119" t="s">
        <v>65</v>
      </c>
      <c r="F1" s="117"/>
      <c r="G1" s="118" t="s">
        <v>102</v>
      </c>
      <c r="H1" s="37"/>
      <c r="I1" s="37"/>
      <c r="J1" s="117"/>
      <c r="K1" s="236"/>
      <c r="L1" s="237"/>
      <c r="N1" s="117"/>
    </row>
    <row r="2" spans="1:14" ht="16.5" thickBot="1">
      <c r="A2" s="1" t="s">
        <v>0</v>
      </c>
      <c r="B2" s="38" t="s">
        <v>1</v>
      </c>
      <c r="C2" s="38"/>
      <c r="D2" s="237"/>
      <c r="E2" s="37"/>
      <c r="F2" s="1"/>
      <c r="G2" s="38"/>
      <c r="H2" s="37"/>
      <c r="I2" s="37"/>
      <c r="J2" s="1"/>
      <c r="K2" s="238"/>
      <c r="L2" s="237"/>
      <c r="N2" s="1"/>
    </row>
    <row r="3" spans="1:15" ht="15">
      <c r="A3" s="2" t="s">
        <v>2</v>
      </c>
      <c r="B3" s="39" t="s">
        <v>3</v>
      </c>
      <c r="C3" s="40" t="s">
        <v>4</v>
      </c>
      <c r="D3" s="240" t="s">
        <v>5</v>
      </c>
      <c r="E3" s="62"/>
      <c r="F3" s="4" t="s">
        <v>6</v>
      </c>
      <c r="G3" s="42" t="s">
        <v>4</v>
      </c>
      <c r="H3" s="41" t="s">
        <v>7</v>
      </c>
      <c r="I3" s="62"/>
      <c r="J3" s="4" t="s">
        <v>6</v>
      </c>
      <c r="K3" s="239" t="s">
        <v>4</v>
      </c>
      <c r="L3" s="240" t="s">
        <v>8</v>
      </c>
      <c r="M3" s="241"/>
      <c r="N3" s="4" t="s">
        <v>6</v>
      </c>
      <c r="O3" s="92" t="s">
        <v>62</v>
      </c>
    </row>
    <row r="4" spans="1:15" ht="15.75" customHeight="1" thickBot="1">
      <c r="A4" s="5"/>
      <c r="B4" s="43" t="s">
        <v>9</v>
      </c>
      <c r="C4" s="44" t="s">
        <v>10</v>
      </c>
      <c r="D4" s="243" t="s">
        <v>11</v>
      </c>
      <c r="E4" s="45" t="s">
        <v>12</v>
      </c>
      <c r="F4" s="7" t="s">
        <v>13</v>
      </c>
      <c r="G4" s="46" t="s">
        <v>14</v>
      </c>
      <c r="H4" s="45" t="s">
        <v>11</v>
      </c>
      <c r="I4" s="45" t="s">
        <v>12</v>
      </c>
      <c r="J4" s="7" t="s">
        <v>13</v>
      </c>
      <c r="K4" s="242" t="s">
        <v>15</v>
      </c>
      <c r="L4" s="243" t="s">
        <v>11</v>
      </c>
      <c r="M4" s="243" t="s">
        <v>12</v>
      </c>
      <c r="N4" s="7" t="s">
        <v>13</v>
      </c>
      <c r="O4" s="93" t="s">
        <v>63</v>
      </c>
    </row>
    <row r="5" spans="1:15" ht="15.75" customHeight="1">
      <c r="A5" s="8" t="s">
        <v>16</v>
      </c>
      <c r="B5" s="63">
        <v>54000</v>
      </c>
      <c r="C5" s="64">
        <v>215000</v>
      </c>
      <c r="D5" s="83">
        <v>143943.32</v>
      </c>
      <c r="E5" s="83"/>
      <c r="F5" s="97">
        <f>ROUND((D5+E5)/(C5/100),1)</f>
        <v>67</v>
      </c>
      <c r="G5" s="110">
        <v>228500</v>
      </c>
      <c r="H5" s="83">
        <v>185476.19</v>
      </c>
      <c r="I5" s="83"/>
      <c r="J5" s="97">
        <f>ROUND((H5+I5)/(G5/100),1)</f>
        <v>81.2</v>
      </c>
      <c r="K5" s="113">
        <v>226500</v>
      </c>
      <c r="L5" s="83">
        <v>269063.4</v>
      </c>
      <c r="M5" s="83"/>
      <c r="N5" s="97">
        <f>ROUND((L5+M5)/(K5/100),1)</f>
        <v>118.8</v>
      </c>
      <c r="O5" s="9">
        <f>ROUND((L5+M5)/(B5/100),1)</f>
        <v>498.3</v>
      </c>
    </row>
    <row r="6" spans="1:15" ht="15.75" customHeight="1">
      <c r="A6" s="11" t="s">
        <v>17</v>
      </c>
      <c r="B6" s="65">
        <v>74000</v>
      </c>
      <c r="C6" s="66">
        <v>74000</v>
      </c>
      <c r="D6" s="84">
        <v>33603.71</v>
      </c>
      <c r="E6" s="84"/>
      <c r="F6" s="98">
        <f aca="true" t="shared" si="0" ref="F6:F37">ROUND((D6+E6)/(C6/100),1)</f>
        <v>45.4</v>
      </c>
      <c r="G6" s="111">
        <v>74000</v>
      </c>
      <c r="H6" s="84">
        <v>52503.71</v>
      </c>
      <c r="I6" s="84"/>
      <c r="J6" s="98">
        <f aca="true" t="shared" si="1" ref="J6:J37">ROUND((H6+I6)/(G6/100),1)</f>
        <v>71</v>
      </c>
      <c r="K6" s="114">
        <v>71400</v>
      </c>
      <c r="L6" s="84">
        <v>71403.71</v>
      </c>
      <c r="M6" s="84"/>
      <c r="N6" s="98">
        <f aca="true" t="shared" si="2" ref="N6:N37">ROUND((L6+M6)/(K6/100),1)</f>
        <v>100</v>
      </c>
      <c r="O6" s="9">
        <f aca="true" t="shared" si="3" ref="O6:O37">ROUND((L6+M6)/(B6/100),1)</f>
        <v>96.5</v>
      </c>
    </row>
    <row r="7" spans="1:15" ht="15.75" customHeight="1">
      <c r="A7" s="11" t="s">
        <v>18</v>
      </c>
      <c r="B7" s="65"/>
      <c r="C7" s="66"/>
      <c r="D7" s="84"/>
      <c r="E7" s="84"/>
      <c r="F7" s="98" t="e">
        <f t="shared" si="0"/>
        <v>#DIV/0!</v>
      </c>
      <c r="G7" s="111"/>
      <c r="H7" s="84"/>
      <c r="I7" s="84"/>
      <c r="J7" s="98" t="e">
        <f t="shared" si="1"/>
        <v>#DIV/0!</v>
      </c>
      <c r="K7" s="114"/>
      <c r="L7" s="84"/>
      <c r="M7" s="84"/>
      <c r="N7" s="98" t="e">
        <f t="shared" si="2"/>
        <v>#DIV/0!</v>
      </c>
      <c r="O7" s="9" t="e">
        <f t="shared" si="3"/>
        <v>#DIV/0!</v>
      </c>
    </row>
    <row r="8" spans="1:15" ht="15.75" customHeight="1">
      <c r="A8" s="11" t="s">
        <v>19</v>
      </c>
      <c r="B8" s="65">
        <v>13800</v>
      </c>
      <c r="C8" s="66">
        <v>13800</v>
      </c>
      <c r="D8" s="84">
        <v>6920.29</v>
      </c>
      <c r="E8" s="84"/>
      <c r="F8" s="98">
        <f t="shared" si="0"/>
        <v>50.1</v>
      </c>
      <c r="G8" s="111">
        <v>13800</v>
      </c>
      <c r="H8" s="84">
        <v>10820.29</v>
      </c>
      <c r="I8" s="84"/>
      <c r="J8" s="98">
        <f t="shared" si="1"/>
        <v>78.4</v>
      </c>
      <c r="K8" s="114">
        <v>14800</v>
      </c>
      <c r="L8" s="84">
        <v>14720.29</v>
      </c>
      <c r="M8" s="84"/>
      <c r="N8" s="98">
        <f t="shared" si="2"/>
        <v>99.5</v>
      </c>
      <c r="O8" s="9">
        <f t="shared" si="3"/>
        <v>106.7</v>
      </c>
    </row>
    <row r="9" spans="1:15" ht="15.75" customHeight="1">
      <c r="A9" s="11" t="s">
        <v>20</v>
      </c>
      <c r="B9" s="65"/>
      <c r="C9" s="66"/>
      <c r="D9" s="84"/>
      <c r="E9" s="84"/>
      <c r="F9" s="98" t="e">
        <f t="shared" si="0"/>
        <v>#DIV/0!</v>
      </c>
      <c r="G9" s="111"/>
      <c r="H9" s="84"/>
      <c r="I9" s="84"/>
      <c r="J9" s="98" t="e">
        <f t="shared" si="1"/>
        <v>#DIV/0!</v>
      </c>
      <c r="K9" s="114"/>
      <c r="L9" s="84"/>
      <c r="M9" s="84"/>
      <c r="N9" s="98" t="e">
        <f t="shared" si="2"/>
        <v>#DIV/0!</v>
      </c>
      <c r="O9" s="9" t="e">
        <f t="shared" si="3"/>
        <v>#DIV/0!</v>
      </c>
    </row>
    <row r="10" spans="1:15" ht="15.75" customHeight="1">
      <c r="A10" s="11" t="s">
        <v>21</v>
      </c>
      <c r="B10" s="65"/>
      <c r="C10" s="66"/>
      <c r="D10" s="84"/>
      <c r="E10" s="84"/>
      <c r="F10" s="98" t="e">
        <f t="shared" si="0"/>
        <v>#DIV/0!</v>
      </c>
      <c r="G10" s="111"/>
      <c r="H10" s="84"/>
      <c r="I10" s="84"/>
      <c r="J10" s="98" t="e">
        <f t="shared" si="1"/>
        <v>#DIV/0!</v>
      </c>
      <c r="K10" s="114"/>
      <c r="L10" s="84"/>
      <c r="M10" s="84"/>
      <c r="N10" s="98" t="e">
        <f t="shared" si="2"/>
        <v>#DIV/0!</v>
      </c>
      <c r="O10" s="9" t="e">
        <f t="shared" si="3"/>
        <v>#DIV/0!</v>
      </c>
    </row>
    <row r="11" spans="1:15" ht="15.75" customHeight="1">
      <c r="A11" s="11" t="s">
        <v>22</v>
      </c>
      <c r="B11" s="65"/>
      <c r="C11" s="66"/>
      <c r="D11" s="84"/>
      <c r="E11" s="84"/>
      <c r="F11" s="98" t="e">
        <f t="shared" si="0"/>
        <v>#DIV/0!</v>
      </c>
      <c r="G11" s="111"/>
      <c r="H11" s="84"/>
      <c r="I11" s="84"/>
      <c r="J11" s="98" t="e">
        <f t="shared" si="1"/>
        <v>#DIV/0!</v>
      </c>
      <c r="K11" s="114"/>
      <c r="L11" s="84"/>
      <c r="M11" s="84"/>
      <c r="N11" s="98" t="e">
        <f t="shared" si="2"/>
        <v>#DIV/0!</v>
      </c>
      <c r="O11" s="9" t="e">
        <f t="shared" si="3"/>
        <v>#DIV/0!</v>
      </c>
    </row>
    <row r="12" spans="1:15" ht="15.75" customHeight="1">
      <c r="A12" s="11" t="s">
        <v>66</v>
      </c>
      <c r="B12" s="65"/>
      <c r="C12" s="66"/>
      <c r="D12" s="84"/>
      <c r="E12" s="84"/>
      <c r="F12" s="98" t="e">
        <f t="shared" si="0"/>
        <v>#DIV/0!</v>
      </c>
      <c r="G12" s="111"/>
      <c r="H12" s="84"/>
      <c r="I12" s="84"/>
      <c r="J12" s="98" t="e">
        <f t="shared" si="1"/>
        <v>#DIV/0!</v>
      </c>
      <c r="K12" s="114"/>
      <c r="L12" s="84"/>
      <c r="M12" s="84"/>
      <c r="N12" s="98" t="e">
        <f t="shared" si="2"/>
        <v>#DIV/0!</v>
      </c>
      <c r="O12" s="9" t="e">
        <f t="shared" si="3"/>
        <v>#DIV/0!</v>
      </c>
    </row>
    <row r="13" spans="1:15" ht="15.75" customHeight="1">
      <c r="A13" s="11" t="s">
        <v>67</v>
      </c>
      <c r="B13" s="65"/>
      <c r="C13" s="66"/>
      <c r="D13" s="84"/>
      <c r="E13" s="84"/>
      <c r="F13" s="98" t="e">
        <f t="shared" si="0"/>
        <v>#DIV/0!</v>
      </c>
      <c r="G13" s="111"/>
      <c r="H13" s="84"/>
      <c r="I13" s="84"/>
      <c r="J13" s="98" t="e">
        <f t="shared" si="1"/>
        <v>#DIV/0!</v>
      </c>
      <c r="K13" s="114"/>
      <c r="L13" s="84"/>
      <c r="M13" s="84"/>
      <c r="N13" s="98" t="e">
        <f t="shared" si="2"/>
        <v>#DIV/0!</v>
      </c>
      <c r="O13" s="9" t="e">
        <f t="shared" si="3"/>
        <v>#DIV/0!</v>
      </c>
    </row>
    <row r="14" spans="1:15" ht="15.75" customHeight="1">
      <c r="A14" s="11" t="s">
        <v>68</v>
      </c>
      <c r="B14" s="65"/>
      <c r="C14" s="66"/>
      <c r="D14" s="84"/>
      <c r="E14" s="84"/>
      <c r="F14" s="98" t="e">
        <f t="shared" si="0"/>
        <v>#DIV/0!</v>
      </c>
      <c r="G14" s="111"/>
      <c r="H14" s="84"/>
      <c r="I14" s="84"/>
      <c r="J14" s="98" t="e">
        <f t="shared" si="1"/>
        <v>#DIV/0!</v>
      </c>
      <c r="K14" s="114"/>
      <c r="L14" s="84"/>
      <c r="M14" s="84"/>
      <c r="N14" s="98" t="e">
        <f t="shared" si="2"/>
        <v>#DIV/0!</v>
      </c>
      <c r="O14" s="9" t="e">
        <f t="shared" si="3"/>
        <v>#DIV/0!</v>
      </c>
    </row>
    <row r="15" spans="1:15" ht="15.75" customHeight="1">
      <c r="A15" s="11" t="s">
        <v>23</v>
      </c>
      <c r="B15" s="65">
        <v>38567</v>
      </c>
      <c r="C15" s="66">
        <v>18567</v>
      </c>
      <c r="D15" s="84">
        <v>5751.7</v>
      </c>
      <c r="E15" s="84"/>
      <c r="F15" s="98">
        <f t="shared" si="0"/>
        <v>31</v>
      </c>
      <c r="G15" s="111">
        <v>18567</v>
      </c>
      <c r="H15" s="84">
        <v>16382.7</v>
      </c>
      <c r="I15" s="84"/>
      <c r="J15" s="98">
        <f t="shared" si="1"/>
        <v>88.2</v>
      </c>
      <c r="K15" s="114">
        <v>18567</v>
      </c>
      <c r="L15" s="84">
        <v>21122.7</v>
      </c>
      <c r="M15" s="84"/>
      <c r="N15" s="98">
        <f t="shared" si="2"/>
        <v>113.8</v>
      </c>
      <c r="O15" s="9">
        <f t="shared" si="3"/>
        <v>54.8</v>
      </c>
    </row>
    <row r="16" spans="1:15" ht="15.75" customHeight="1">
      <c r="A16" s="11" t="s">
        <v>24</v>
      </c>
      <c r="B16" s="65">
        <v>4000</v>
      </c>
      <c r="C16" s="66">
        <v>4500</v>
      </c>
      <c r="D16" s="84">
        <v>3703</v>
      </c>
      <c r="E16" s="84"/>
      <c r="F16" s="98">
        <f t="shared" si="0"/>
        <v>82.3</v>
      </c>
      <c r="G16" s="111">
        <v>4500</v>
      </c>
      <c r="H16" s="84">
        <v>3760</v>
      </c>
      <c r="I16" s="84"/>
      <c r="J16" s="98">
        <f t="shared" si="1"/>
        <v>83.6</v>
      </c>
      <c r="K16" s="114">
        <v>4300</v>
      </c>
      <c r="L16" s="84">
        <v>4282</v>
      </c>
      <c r="M16" s="84"/>
      <c r="N16" s="98">
        <f t="shared" si="2"/>
        <v>99.6</v>
      </c>
      <c r="O16" s="9">
        <f t="shared" si="3"/>
        <v>107.1</v>
      </c>
    </row>
    <row r="17" spans="1:15" ht="15.75" customHeight="1">
      <c r="A17" s="11" t="s">
        <v>69</v>
      </c>
      <c r="B17" s="65">
        <v>200</v>
      </c>
      <c r="C17" s="66">
        <v>200</v>
      </c>
      <c r="D17" s="84"/>
      <c r="E17" s="84"/>
      <c r="F17" s="98">
        <f t="shared" si="0"/>
        <v>0</v>
      </c>
      <c r="G17" s="111">
        <v>200</v>
      </c>
      <c r="H17" s="84"/>
      <c r="I17" s="84"/>
      <c r="J17" s="98">
        <f t="shared" si="1"/>
        <v>0</v>
      </c>
      <c r="K17" s="114"/>
      <c r="L17" s="84"/>
      <c r="M17" s="84"/>
      <c r="N17" s="98" t="e">
        <f t="shared" si="2"/>
        <v>#DIV/0!</v>
      </c>
      <c r="O17" s="9">
        <f t="shared" si="3"/>
        <v>0</v>
      </c>
    </row>
    <row r="18" spans="1:15" ht="15.75" customHeight="1">
      <c r="A18" s="11" t="s">
        <v>25</v>
      </c>
      <c r="B18" s="65">
        <v>70000</v>
      </c>
      <c r="C18" s="66">
        <v>95000</v>
      </c>
      <c r="D18" s="84">
        <v>51172.31</v>
      </c>
      <c r="E18" s="84"/>
      <c r="F18" s="98">
        <f t="shared" si="0"/>
        <v>53.9</v>
      </c>
      <c r="G18" s="111">
        <v>95000</v>
      </c>
      <c r="H18" s="84">
        <v>74760.67</v>
      </c>
      <c r="I18" s="84"/>
      <c r="J18" s="98">
        <f t="shared" si="1"/>
        <v>78.7</v>
      </c>
      <c r="K18" s="114">
        <v>96000</v>
      </c>
      <c r="L18" s="84">
        <v>97232.11</v>
      </c>
      <c r="M18" s="84"/>
      <c r="N18" s="98">
        <f t="shared" si="2"/>
        <v>101.3</v>
      </c>
      <c r="O18" s="9">
        <f t="shared" si="3"/>
        <v>138.9</v>
      </c>
    </row>
    <row r="19" spans="1:15" ht="15.75" customHeight="1">
      <c r="A19" s="11" t="s">
        <v>26</v>
      </c>
      <c r="B19" s="65">
        <v>1841150</v>
      </c>
      <c r="C19" s="66">
        <v>1841150</v>
      </c>
      <c r="D19" s="84">
        <v>929208</v>
      </c>
      <c r="E19" s="84"/>
      <c r="F19" s="98">
        <f t="shared" si="0"/>
        <v>50.5</v>
      </c>
      <c r="G19" s="111">
        <v>1801811</v>
      </c>
      <c r="H19" s="84">
        <v>1306687</v>
      </c>
      <c r="I19" s="84"/>
      <c r="J19" s="98">
        <f t="shared" si="1"/>
        <v>72.5</v>
      </c>
      <c r="K19" s="114">
        <v>1807757</v>
      </c>
      <c r="L19" s="84">
        <v>1814504</v>
      </c>
      <c r="M19" s="84"/>
      <c r="N19" s="98">
        <f t="shared" si="2"/>
        <v>100.4</v>
      </c>
      <c r="O19" s="9">
        <f t="shared" si="3"/>
        <v>98.6</v>
      </c>
    </row>
    <row r="20" spans="1:15" ht="15.75" customHeight="1">
      <c r="A20" s="11" t="s">
        <v>27</v>
      </c>
      <c r="B20" s="65"/>
      <c r="C20" s="66"/>
      <c r="D20" s="84"/>
      <c r="E20" s="84"/>
      <c r="F20" s="98" t="e">
        <f t="shared" si="0"/>
        <v>#DIV/0!</v>
      </c>
      <c r="G20" s="111"/>
      <c r="H20" s="84"/>
      <c r="I20" s="84"/>
      <c r="J20" s="98" t="e">
        <f t="shared" si="1"/>
        <v>#DIV/0!</v>
      </c>
      <c r="K20" s="114"/>
      <c r="L20" s="84"/>
      <c r="M20" s="84"/>
      <c r="N20" s="98" t="e">
        <f t="shared" si="2"/>
        <v>#DIV/0!</v>
      </c>
      <c r="O20" s="9" t="e">
        <f t="shared" si="3"/>
        <v>#DIV/0!</v>
      </c>
    </row>
    <row r="21" spans="1:15" ht="15.75" customHeight="1">
      <c r="A21" s="11" t="s">
        <v>28</v>
      </c>
      <c r="B21" s="65"/>
      <c r="C21" s="66"/>
      <c r="D21" s="84"/>
      <c r="E21" s="84"/>
      <c r="F21" s="98" t="e">
        <f t="shared" si="0"/>
        <v>#DIV/0!</v>
      </c>
      <c r="G21" s="111"/>
      <c r="H21" s="84"/>
      <c r="I21" s="84"/>
      <c r="J21" s="98" t="e">
        <f t="shared" si="1"/>
        <v>#DIV/0!</v>
      </c>
      <c r="K21" s="114"/>
      <c r="L21" s="84"/>
      <c r="M21" s="84"/>
      <c r="N21" s="98" t="e">
        <f t="shared" si="2"/>
        <v>#DIV/0!</v>
      </c>
      <c r="O21" s="9" t="e">
        <f t="shared" si="3"/>
        <v>#DIV/0!</v>
      </c>
    </row>
    <row r="22" spans="1:15" ht="15.75" customHeight="1">
      <c r="A22" s="11" t="s">
        <v>29</v>
      </c>
      <c r="B22" s="65"/>
      <c r="C22" s="66"/>
      <c r="D22" s="84"/>
      <c r="E22" s="84"/>
      <c r="F22" s="98" t="e">
        <f t="shared" si="0"/>
        <v>#DIV/0!</v>
      </c>
      <c r="G22" s="111"/>
      <c r="H22" s="84"/>
      <c r="I22" s="84"/>
      <c r="J22" s="98" t="e">
        <f t="shared" si="1"/>
        <v>#DIV/0!</v>
      </c>
      <c r="K22" s="114"/>
      <c r="L22" s="84"/>
      <c r="M22" s="84"/>
      <c r="N22" s="98" t="e">
        <f t="shared" si="2"/>
        <v>#DIV/0!</v>
      </c>
      <c r="O22" s="9" t="e">
        <f t="shared" si="3"/>
        <v>#DIV/0!</v>
      </c>
    </row>
    <row r="23" spans="1:15" ht="15.75" customHeight="1">
      <c r="A23" s="11" t="s">
        <v>30</v>
      </c>
      <c r="B23" s="65"/>
      <c r="C23" s="66"/>
      <c r="D23" s="84"/>
      <c r="E23" s="84"/>
      <c r="F23" s="98" t="e">
        <f t="shared" si="0"/>
        <v>#DIV/0!</v>
      </c>
      <c r="G23" s="111"/>
      <c r="H23" s="84"/>
      <c r="I23" s="84"/>
      <c r="J23" s="98" t="e">
        <f t="shared" si="1"/>
        <v>#DIV/0!</v>
      </c>
      <c r="K23" s="114"/>
      <c r="L23" s="84"/>
      <c r="M23" s="84"/>
      <c r="N23" s="98" t="e">
        <f t="shared" si="2"/>
        <v>#DIV/0!</v>
      </c>
      <c r="O23" s="9" t="e">
        <f t="shared" si="3"/>
        <v>#DIV/0!</v>
      </c>
    </row>
    <row r="24" spans="1:15" ht="15.75" customHeight="1">
      <c r="A24" s="11" t="s">
        <v>70</v>
      </c>
      <c r="B24" s="65"/>
      <c r="C24" s="66"/>
      <c r="D24" s="84"/>
      <c r="E24" s="84"/>
      <c r="F24" s="98" t="e">
        <f t="shared" si="0"/>
        <v>#DIV/0!</v>
      </c>
      <c r="G24" s="111"/>
      <c r="H24" s="84"/>
      <c r="I24" s="84"/>
      <c r="J24" s="98" t="e">
        <f t="shared" si="1"/>
        <v>#DIV/0!</v>
      </c>
      <c r="K24" s="114"/>
      <c r="L24" s="84"/>
      <c r="M24" s="84"/>
      <c r="N24" s="98" t="e">
        <f t="shared" si="2"/>
        <v>#DIV/0!</v>
      </c>
      <c r="O24" s="9" t="e">
        <f t="shared" si="3"/>
        <v>#DIV/0!</v>
      </c>
    </row>
    <row r="25" spans="1:15" ht="15.75" customHeight="1">
      <c r="A25" s="11" t="s">
        <v>31</v>
      </c>
      <c r="B25" s="65"/>
      <c r="C25" s="66"/>
      <c r="D25" s="84"/>
      <c r="E25" s="84"/>
      <c r="F25" s="98" t="e">
        <f t="shared" si="0"/>
        <v>#DIV/0!</v>
      </c>
      <c r="G25" s="111"/>
      <c r="H25" s="84"/>
      <c r="I25" s="84"/>
      <c r="J25" s="98" t="e">
        <f t="shared" si="1"/>
        <v>#DIV/0!</v>
      </c>
      <c r="K25" s="114"/>
      <c r="L25" s="84"/>
      <c r="M25" s="84"/>
      <c r="N25" s="98" t="e">
        <f t="shared" si="2"/>
        <v>#DIV/0!</v>
      </c>
      <c r="O25" s="9" t="e">
        <f t="shared" si="3"/>
        <v>#DIV/0!</v>
      </c>
    </row>
    <row r="26" spans="1:15" ht="15.75" customHeight="1">
      <c r="A26" s="11" t="s">
        <v>32</v>
      </c>
      <c r="B26" s="65"/>
      <c r="C26" s="66"/>
      <c r="D26" s="84"/>
      <c r="E26" s="84"/>
      <c r="F26" s="98" t="e">
        <f t="shared" si="0"/>
        <v>#DIV/0!</v>
      </c>
      <c r="G26" s="111"/>
      <c r="H26" s="84"/>
      <c r="I26" s="84"/>
      <c r="J26" s="98" t="e">
        <f t="shared" si="1"/>
        <v>#DIV/0!</v>
      </c>
      <c r="K26" s="114"/>
      <c r="L26" s="84"/>
      <c r="M26" s="84"/>
      <c r="N26" s="98" t="e">
        <f t="shared" si="2"/>
        <v>#DIV/0!</v>
      </c>
      <c r="O26" s="9" t="e">
        <f t="shared" si="3"/>
        <v>#DIV/0!</v>
      </c>
    </row>
    <row r="27" spans="1:15" ht="15.75" customHeight="1">
      <c r="A27" s="11" t="s">
        <v>71</v>
      </c>
      <c r="B27" s="65"/>
      <c r="C27" s="66"/>
      <c r="D27" s="84"/>
      <c r="E27" s="84"/>
      <c r="F27" s="98" t="e">
        <f t="shared" si="0"/>
        <v>#DIV/0!</v>
      </c>
      <c r="G27" s="111"/>
      <c r="H27" s="84"/>
      <c r="I27" s="84"/>
      <c r="J27" s="98" t="e">
        <f t="shared" si="1"/>
        <v>#DIV/0!</v>
      </c>
      <c r="K27" s="114"/>
      <c r="L27" s="84"/>
      <c r="M27" s="84"/>
      <c r="N27" s="98" t="e">
        <f t="shared" si="2"/>
        <v>#DIV/0!</v>
      </c>
      <c r="O27" s="9" t="e">
        <f t="shared" si="3"/>
        <v>#DIV/0!</v>
      </c>
    </row>
    <row r="28" spans="1:15" ht="15.75" customHeight="1">
      <c r="A28" s="11" t="s">
        <v>33</v>
      </c>
      <c r="B28" s="65"/>
      <c r="C28" s="66"/>
      <c r="D28" s="84"/>
      <c r="E28" s="84"/>
      <c r="F28" s="98" t="e">
        <f t="shared" si="0"/>
        <v>#DIV/0!</v>
      </c>
      <c r="G28" s="111"/>
      <c r="H28" s="84"/>
      <c r="I28" s="84"/>
      <c r="J28" s="98" t="e">
        <f t="shared" si="1"/>
        <v>#DIV/0!</v>
      </c>
      <c r="K28" s="114"/>
      <c r="L28" s="84"/>
      <c r="M28" s="84"/>
      <c r="N28" s="98" t="e">
        <f t="shared" si="2"/>
        <v>#DIV/0!</v>
      </c>
      <c r="O28" s="9" t="e">
        <f t="shared" si="3"/>
        <v>#DIV/0!</v>
      </c>
    </row>
    <row r="29" spans="1:15" ht="15.75" customHeight="1">
      <c r="A29" s="11" t="s">
        <v>34</v>
      </c>
      <c r="B29" s="65">
        <v>7200</v>
      </c>
      <c r="C29" s="66">
        <v>7200</v>
      </c>
      <c r="D29" s="84">
        <v>3600</v>
      </c>
      <c r="E29" s="84"/>
      <c r="F29" s="98">
        <f t="shared" si="0"/>
        <v>50</v>
      </c>
      <c r="G29" s="111">
        <v>7200</v>
      </c>
      <c r="H29" s="84">
        <v>5400</v>
      </c>
      <c r="I29" s="84"/>
      <c r="J29" s="98">
        <f t="shared" si="1"/>
        <v>75</v>
      </c>
      <c r="K29" s="114">
        <v>7200</v>
      </c>
      <c r="L29" s="84">
        <v>7200</v>
      </c>
      <c r="M29" s="84"/>
      <c r="N29" s="98">
        <f t="shared" si="2"/>
        <v>100</v>
      </c>
      <c r="O29" s="9">
        <f t="shared" si="3"/>
        <v>100</v>
      </c>
    </row>
    <row r="30" spans="1:15" ht="15.75" customHeight="1">
      <c r="A30" s="11" t="s">
        <v>72</v>
      </c>
      <c r="B30" s="65"/>
      <c r="C30" s="66"/>
      <c r="D30" s="84"/>
      <c r="E30" s="84"/>
      <c r="F30" s="98" t="e">
        <f t="shared" si="0"/>
        <v>#DIV/0!</v>
      </c>
      <c r="G30" s="111"/>
      <c r="H30" s="84"/>
      <c r="I30" s="84"/>
      <c r="J30" s="98" t="e">
        <f t="shared" si="1"/>
        <v>#DIV/0!</v>
      </c>
      <c r="K30" s="114"/>
      <c r="L30" s="84"/>
      <c r="M30" s="84"/>
      <c r="N30" s="98" t="e">
        <f t="shared" si="2"/>
        <v>#DIV/0!</v>
      </c>
      <c r="O30" s="9" t="e">
        <f t="shared" si="3"/>
        <v>#DIV/0!</v>
      </c>
    </row>
    <row r="31" spans="1:15" ht="15.75" customHeight="1">
      <c r="A31" s="11" t="s">
        <v>35</v>
      </c>
      <c r="B31" s="65"/>
      <c r="C31" s="66"/>
      <c r="D31" s="84"/>
      <c r="E31" s="84"/>
      <c r="F31" s="98" t="e">
        <f t="shared" si="0"/>
        <v>#DIV/0!</v>
      </c>
      <c r="G31" s="111"/>
      <c r="H31" s="84"/>
      <c r="I31" s="84"/>
      <c r="J31" s="98" t="e">
        <f t="shared" si="1"/>
        <v>#DIV/0!</v>
      </c>
      <c r="K31" s="114"/>
      <c r="L31" s="84"/>
      <c r="M31" s="84"/>
      <c r="N31" s="98" t="e">
        <f t="shared" si="2"/>
        <v>#DIV/0!</v>
      </c>
      <c r="O31" s="9" t="e">
        <f t="shared" si="3"/>
        <v>#DIV/0!</v>
      </c>
    </row>
    <row r="32" spans="1:15" ht="15">
      <c r="A32" s="11" t="s">
        <v>73</v>
      </c>
      <c r="B32" s="65"/>
      <c r="C32" s="66"/>
      <c r="D32" s="84"/>
      <c r="E32" s="84"/>
      <c r="F32" s="98" t="e">
        <f t="shared" si="0"/>
        <v>#DIV/0!</v>
      </c>
      <c r="G32" s="111"/>
      <c r="H32" s="84"/>
      <c r="I32" s="84"/>
      <c r="J32" s="98" t="e">
        <f t="shared" si="1"/>
        <v>#DIV/0!</v>
      </c>
      <c r="K32" s="114"/>
      <c r="L32" s="84"/>
      <c r="M32" s="84"/>
      <c r="N32" s="98" t="e">
        <f t="shared" si="2"/>
        <v>#DIV/0!</v>
      </c>
      <c r="O32" s="9" t="e">
        <f t="shared" si="3"/>
        <v>#DIV/0!</v>
      </c>
    </row>
    <row r="33" spans="1:15" ht="15">
      <c r="A33" s="11" t="s">
        <v>36</v>
      </c>
      <c r="B33" s="65"/>
      <c r="C33" s="66"/>
      <c r="D33" s="84"/>
      <c r="E33" s="84"/>
      <c r="F33" s="98" t="e">
        <f t="shared" si="0"/>
        <v>#DIV/0!</v>
      </c>
      <c r="G33" s="111"/>
      <c r="H33" s="84"/>
      <c r="I33" s="84"/>
      <c r="J33" s="98" t="e">
        <f t="shared" si="1"/>
        <v>#DIV/0!</v>
      </c>
      <c r="K33" s="114"/>
      <c r="L33" s="84"/>
      <c r="M33" s="84"/>
      <c r="N33" s="98" t="e">
        <f t="shared" si="2"/>
        <v>#DIV/0!</v>
      </c>
      <c r="O33" s="9" t="e">
        <f t="shared" si="3"/>
        <v>#DIV/0!</v>
      </c>
    </row>
    <row r="34" spans="1:15" ht="15">
      <c r="A34" s="11" t="s">
        <v>74</v>
      </c>
      <c r="B34" s="65">
        <v>70000</v>
      </c>
      <c r="C34" s="66">
        <v>93500</v>
      </c>
      <c r="D34" s="84">
        <v>33241.2</v>
      </c>
      <c r="E34" s="84"/>
      <c r="F34" s="98">
        <f>ROUND((D34+E34)/(C34/100),1)</f>
        <v>35.6</v>
      </c>
      <c r="G34" s="111">
        <v>80000</v>
      </c>
      <c r="H34" s="84">
        <v>43211.2</v>
      </c>
      <c r="I34" s="84"/>
      <c r="J34" s="98">
        <f>ROUND((H34+I34)/(G34/100),1)</f>
        <v>54</v>
      </c>
      <c r="K34" s="114">
        <v>80000</v>
      </c>
      <c r="L34" s="84">
        <v>81297.6</v>
      </c>
      <c r="M34" s="84"/>
      <c r="N34" s="98">
        <f>ROUND((L34+M34)/(K34/100),1)</f>
        <v>101.6</v>
      </c>
      <c r="O34" s="9">
        <f t="shared" si="3"/>
        <v>116.1</v>
      </c>
    </row>
    <row r="35" spans="1:15" ht="15">
      <c r="A35" s="11" t="s">
        <v>37</v>
      </c>
      <c r="B35" s="67"/>
      <c r="C35" s="68"/>
      <c r="D35" s="85"/>
      <c r="E35" s="85"/>
      <c r="F35" s="99" t="e">
        <f>ROUND((D35+E35)/(C35/100),1)</f>
        <v>#DIV/0!</v>
      </c>
      <c r="G35" s="112"/>
      <c r="H35" s="85"/>
      <c r="I35" s="85"/>
      <c r="J35" s="99" t="e">
        <f>ROUND((H35+I35)/(G35/100),1)</f>
        <v>#DIV/0!</v>
      </c>
      <c r="K35" s="115"/>
      <c r="L35" s="85"/>
      <c r="M35" s="85"/>
      <c r="N35" s="99" t="e">
        <f>ROUND((L35+M35)/(K35/100),1)</f>
        <v>#DIV/0!</v>
      </c>
      <c r="O35" s="9" t="e">
        <f t="shared" si="3"/>
        <v>#DIV/0!</v>
      </c>
    </row>
    <row r="36" spans="1:15" ht="15.75" thickBot="1">
      <c r="A36" s="16" t="s">
        <v>38</v>
      </c>
      <c r="B36" s="139"/>
      <c r="C36" s="87"/>
      <c r="D36" s="88"/>
      <c r="E36" s="88"/>
      <c r="F36" s="99" t="e">
        <f>ROUND((D36+E36)/(C36/100),1)</f>
        <v>#DIV/0!</v>
      </c>
      <c r="G36" s="88"/>
      <c r="H36" s="88"/>
      <c r="I36" s="88"/>
      <c r="J36" s="99" t="e">
        <f>ROUND((H36+I36)/(G36/100),1)</f>
        <v>#DIV/0!</v>
      </c>
      <c r="K36" s="69"/>
      <c r="L36" s="88"/>
      <c r="M36" s="88"/>
      <c r="N36" s="99" t="e">
        <f>ROUND((L36+M36)/(K36/100),1)</f>
        <v>#DIV/0!</v>
      </c>
      <c r="O36" s="9" t="e">
        <f t="shared" si="3"/>
        <v>#DIV/0!</v>
      </c>
    </row>
    <row r="37" spans="1:15" ht="15.75" thickBot="1">
      <c r="A37" s="17" t="s">
        <v>39</v>
      </c>
      <c r="B37" s="70">
        <f>SUM(B5:B36)</f>
        <v>2172917</v>
      </c>
      <c r="C37" s="71">
        <f>SUM(C5:C36)</f>
        <v>2362917</v>
      </c>
      <c r="D37" s="72">
        <f>SUM(D5:D36)</f>
        <v>1211143.53</v>
      </c>
      <c r="E37" s="73">
        <f>SUM(E5:E35)</f>
        <v>0</v>
      </c>
      <c r="F37" s="100">
        <f t="shared" si="0"/>
        <v>51.3</v>
      </c>
      <c r="G37" s="70">
        <f>SUM(G5:G36)</f>
        <v>2323578</v>
      </c>
      <c r="H37" s="72">
        <f>SUM(H5:H36)</f>
        <v>1699001.76</v>
      </c>
      <c r="I37" s="72">
        <f>SUM(I5:I35)</f>
        <v>0</v>
      </c>
      <c r="J37" s="100">
        <f t="shared" si="1"/>
        <v>73.1</v>
      </c>
      <c r="K37" s="70">
        <f>SUM(K5:K36)</f>
        <v>2326524</v>
      </c>
      <c r="L37" s="72">
        <f>SUM(L5:L36)</f>
        <v>2380825.81</v>
      </c>
      <c r="M37" s="73">
        <f>SUM(M5:M35)</f>
        <v>0</v>
      </c>
      <c r="N37" s="100">
        <f t="shared" si="2"/>
        <v>102.3</v>
      </c>
      <c r="O37" s="9">
        <f t="shared" si="3"/>
        <v>109.6</v>
      </c>
    </row>
    <row r="38" spans="1:14" ht="15">
      <c r="A38" s="89"/>
      <c r="B38" s="122"/>
      <c r="C38" s="122"/>
      <c r="D38" s="244"/>
      <c r="E38" s="122"/>
      <c r="F38" s="123"/>
      <c r="G38" s="122"/>
      <c r="H38" s="122"/>
      <c r="I38" s="122"/>
      <c r="J38" s="123"/>
      <c r="K38" s="244"/>
      <c r="L38" s="244"/>
      <c r="M38" s="244"/>
      <c r="N38" s="123"/>
    </row>
    <row r="39" spans="1:14" ht="15.75" thickBot="1">
      <c r="A39" s="35" t="s">
        <v>57</v>
      </c>
      <c r="B39" s="79"/>
      <c r="C39" s="79"/>
      <c r="D39" s="246"/>
      <c r="E39" s="122"/>
      <c r="F39" s="123"/>
      <c r="G39" s="122"/>
      <c r="H39" s="122"/>
      <c r="I39" s="122"/>
      <c r="J39" s="123"/>
      <c r="K39" s="244"/>
      <c r="L39" s="244"/>
      <c r="M39" s="244"/>
      <c r="N39" s="123"/>
    </row>
    <row r="40" spans="1:14" ht="15">
      <c r="A40" s="19"/>
      <c r="B40" s="81" t="s">
        <v>10</v>
      </c>
      <c r="C40" s="80" t="s">
        <v>14</v>
      </c>
      <c r="D40" s="248" t="s">
        <v>15</v>
      </c>
      <c r="E40" s="122"/>
      <c r="F40" s="123"/>
      <c r="G40" s="122"/>
      <c r="H40" s="122"/>
      <c r="I40" s="122"/>
      <c r="J40" s="123"/>
      <c r="K40" s="244"/>
      <c r="L40" s="244"/>
      <c r="M40" s="244"/>
      <c r="N40" s="123"/>
    </row>
    <row r="41" spans="1:14" ht="15">
      <c r="A41" s="20" t="s">
        <v>58</v>
      </c>
      <c r="B41" s="90">
        <v>25927</v>
      </c>
      <c r="C41" s="58">
        <v>25858</v>
      </c>
      <c r="D41" s="59">
        <v>22643</v>
      </c>
      <c r="E41" s="122"/>
      <c r="F41" s="123"/>
      <c r="G41" s="122"/>
      <c r="H41" s="122"/>
      <c r="I41" s="122"/>
      <c r="J41" s="123"/>
      <c r="K41" s="244"/>
      <c r="L41" s="244"/>
      <c r="M41" s="244"/>
      <c r="N41" s="123"/>
    </row>
    <row r="42" spans="1:14" ht="15">
      <c r="A42" s="36" t="s">
        <v>61</v>
      </c>
      <c r="B42" s="90">
        <v>0</v>
      </c>
      <c r="C42" s="58"/>
      <c r="D42" s="59"/>
      <c r="E42" s="122"/>
      <c r="F42" s="123"/>
      <c r="G42" s="122"/>
      <c r="H42" s="122"/>
      <c r="I42" s="122"/>
      <c r="J42" s="123"/>
      <c r="K42" s="244"/>
      <c r="L42" s="244"/>
      <c r="M42" s="244"/>
      <c r="N42" s="123"/>
    </row>
    <row r="43" spans="1:14" ht="15">
      <c r="A43" s="36" t="s">
        <v>59</v>
      </c>
      <c r="B43" s="90">
        <v>14280</v>
      </c>
      <c r="C43" s="58">
        <v>14695</v>
      </c>
      <c r="D43" s="59">
        <v>2800</v>
      </c>
      <c r="E43" s="122"/>
      <c r="F43" s="123"/>
      <c r="G43" s="122"/>
      <c r="H43" s="122"/>
      <c r="I43" s="122"/>
      <c r="J43" s="123"/>
      <c r="K43" s="244"/>
      <c r="L43" s="244"/>
      <c r="M43" s="244"/>
      <c r="N43" s="123"/>
    </row>
    <row r="44" spans="1:14" ht="15.75" thickBot="1">
      <c r="A44" s="21" t="s">
        <v>60</v>
      </c>
      <c r="B44" s="91">
        <v>0</v>
      </c>
      <c r="C44" s="60"/>
      <c r="D44" s="61"/>
      <c r="E44" s="122"/>
      <c r="F44" s="123"/>
      <c r="G44" s="122"/>
      <c r="H44" s="122"/>
      <c r="I44" s="122"/>
      <c r="J44" s="123"/>
      <c r="K44" s="244"/>
      <c r="L44" s="244"/>
      <c r="M44" s="244"/>
      <c r="N44" s="123"/>
    </row>
    <row r="45" spans="1:14" ht="15">
      <c r="A45" s="89"/>
      <c r="B45" s="122"/>
      <c r="C45" s="122"/>
      <c r="D45" s="244"/>
      <c r="E45" s="122"/>
      <c r="F45" s="123"/>
      <c r="G45" s="122"/>
      <c r="H45" s="122"/>
      <c r="I45" s="122"/>
      <c r="J45" s="123"/>
      <c r="K45" s="244"/>
      <c r="L45" s="244"/>
      <c r="M45" s="244"/>
      <c r="N45" s="123"/>
    </row>
    <row r="47" spans="1:14" ht="16.5" thickBot="1">
      <c r="A47" s="1" t="s">
        <v>45</v>
      </c>
      <c r="B47" s="78" t="s">
        <v>1</v>
      </c>
      <c r="C47" s="78"/>
      <c r="D47" s="246"/>
      <c r="E47" s="37"/>
      <c r="F47" s="1"/>
      <c r="G47" s="78"/>
      <c r="H47" s="79"/>
      <c r="I47" s="37"/>
      <c r="J47" s="1"/>
      <c r="K47" s="245"/>
      <c r="L47" s="246"/>
      <c r="M47" s="246"/>
      <c r="N47" s="1"/>
    </row>
    <row r="48" spans="1:15" ht="15">
      <c r="A48" s="2" t="s">
        <v>2</v>
      </c>
      <c r="B48" s="39" t="s">
        <v>3</v>
      </c>
      <c r="C48" s="40" t="s">
        <v>4</v>
      </c>
      <c r="D48" s="240" t="s">
        <v>5</v>
      </c>
      <c r="E48" s="62"/>
      <c r="F48" s="4" t="s">
        <v>6</v>
      </c>
      <c r="G48" s="42" t="s">
        <v>4</v>
      </c>
      <c r="H48" s="41" t="s">
        <v>7</v>
      </c>
      <c r="I48" s="62"/>
      <c r="J48" s="4" t="s">
        <v>6</v>
      </c>
      <c r="K48" s="239" t="s">
        <v>4</v>
      </c>
      <c r="L48" s="240" t="s">
        <v>8</v>
      </c>
      <c r="M48" s="241"/>
      <c r="N48" s="4" t="s">
        <v>6</v>
      </c>
      <c r="O48" s="92" t="s">
        <v>62</v>
      </c>
    </row>
    <row r="49" spans="1:15" ht="15.75" thickBot="1">
      <c r="A49" s="5"/>
      <c r="B49" s="43" t="s">
        <v>9</v>
      </c>
      <c r="C49" s="44" t="s">
        <v>10</v>
      </c>
      <c r="D49" s="243" t="s">
        <v>11</v>
      </c>
      <c r="E49" s="45" t="s">
        <v>12</v>
      </c>
      <c r="F49" s="7" t="s">
        <v>13</v>
      </c>
      <c r="G49" s="46" t="s">
        <v>14</v>
      </c>
      <c r="H49" s="45" t="s">
        <v>11</v>
      </c>
      <c r="I49" s="45" t="s">
        <v>12</v>
      </c>
      <c r="J49" s="7" t="s">
        <v>13</v>
      </c>
      <c r="K49" s="242" t="s">
        <v>15</v>
      </c>
      <c r="L49" s="243" t="s">
        <v>11</v>
      </c>
      <c r="M49" s="243" t="s">
        <v>12</v>
      </c>
      <c r="N49" s="7" t="s">
        <v>13</v>
      </c>
      <c r="O49" s="93" t="s">
        <v>63</v>
      </c>
    </row>
    <row r="50" spans="1:15" ht="15">
      <c r="A50" s="22" t="s">
        <v>77</v>
      </c>
      <c r="B50" s="142">
        <v>0</v>
      </c>
      <c r="C50" s="143">
        <v>190000</v>
      </c>
      <c r="D50" s="144">
        <v>114417</v>
      </c>
      <c r="E50" s="145"/>
      <c r="F50" s="101">
        <f>ROUND((D50+E50)/(C50/100),1)</f>
        <v>60.2</v>
      </c>
      <c r="G50" s="10">
        <v>190000</v>
      </c>
      <c r="H50" s="23">
        <v>132474</v>
      </c>
      <c r="I50" s="126"/>
      <c r="J50" s="101">
        <f>ROUND((H50+I50)/(G50/100),1)</f>
        <v>69.7</v>
      </c>
      <c r="K50" s="53">
        <v>186000</v>
      </c>
      <c r="L50" s="23">
        <v>185176</v>
      </c>
      <c r="M50" s="52"/>
      <c r="N50" s="101">
        <f>ROUND((L50+M50)/(K50/100),1)</f>
        <v>99.6</v>
      </c>
      <c r="O50" s="9" t="e">
        <f aca="true" t="shared" si="4" ref="O50:O76">ROUND((L50+M50)/(B50/100),1)</f>
        <v>#DIV/0!</v>
      </c>
    </row>
    <row r="51" spans="1:15" ht="15">
      <c r="A51" s="24" t="s">
        <v>78</v>
      </c>
      <c r="B51" s="146">
        <v>78000</v>
      </c>
      <c r="C51" s="147">
        <v>78000</v>
      </c>
      <c r="D51" s="148">
        <v>46800</v>
      </c>
      <c r="E51" s="149"/>
      <c r="F51" s="102">
        <f aca="true" t="shared" si="5" ref="F51:F76">ROUND((D51+E51)/(C51/100),1)</f>
        <v>60</v>
      </c>
      <c r="G51" s="13">
        <v>78000</v>
      </c>
      <c r="H51" s="25">
        <v>54900</v>
      </c>
      <c r="I51" s="127"/>
      <c r="J51" s="102">
        <f aca="true" t="shared" si="6" ref="J51:J76">ROUND((H51+I51)/(G51/100),1)</f>
        <v>70.4</v>
      </c>
      <c r="K51" s="55">
        <v>79000</v>
      </c>
      <c r="L51" s="25">
        <v>79200</v>
      </c>
      <c r="M51" s="54"/>
      <c r="N51" s="102">
        <f aca="true" t="shared" si="7" ref="N51:N76">ROUND((L51+M51)/(K51/100),1)</f>
        <v>100.3</v>
      </c>
      <c r="O51" s="9">
        <f t="shared" si="4"/>
        <v>101.5</v>
      </c>
    </row>
    <row r="52" spans="1:15" ht="15">
      <c r="A52" s="24" t="s">
        <v>46</v>
      </c>
      <c r="B52" s="146"/>
      <c r="C52" s="147"/>
      <c r="D52" s="148"/>
      <c r="E52" s="149"/>
      <c r="F52" s="102" t="e">
        <f t="shared" si="5"/>
        <v>#DIV/0!</v>
      </c>
      <c r="G52" s="13"/>
      <c r="H52" s="25"/>
      <c r="I52" s="127"/>
      <c r="J52" s="102" t="e">
        <f t="shared" si="6"/>
        <v>#DIV/0!</v>
      </c>
      <c r="K52" s="55"/>
      <c r="L52" s="25"/>
      <c r="M52" s="54"/>
      <c r="N52" s="102" t="e">
        <f t="shared" si="7"/>
        <v>#DIV/0!</v>
      </c>
      <c r="O52" s="9" t="e">
        <f t="shared" si="4"/>
        <v>#DIV/0!</v>
      </c>
    </row>
    <row r="53" spans="1:15" ht="15">
      <c r="A53" s="24" t="s">
        <v>79</v>
      </c>
      <c r="B53" s="146"/>
      <c r="C53" s="147"/>
      <c r="D53" s="148"/>
      <c r="E53" s="149"/>
      <c r="F53" s="102" t="e">
        <f t="shared" si="5"/>
        <v>#DIV/0!</v>
      </c>
      <c r="G53" s="13"/>
      <c r="H53" s="25"/>
      <c r="I53" s="127"/>
      <c r="J53" s="102" t="e">
        <f t="shared" si="6"/>
        <v>#DIV/0!</v>
      </c>
      <c r="K53" s="55"/>
      <c r="L53" s="25"/>
      <c r="M53" s="54"/>
      <c r="N53" s="102" t="e">
        <f t="shared" si="7"/>
        <v>#DIV/0!</v>
      </c>
      <c r="O53" s="9" t="e">
        <f t="shared" si="4"/>
        <v>#DIV/0!</v>
      </c>
    </row>
    <row r="54" spans="1:15" ht="15">
      <c r="A54" s="24" t="s">
        <v>80</v>
      </c>
      <c r="B54" s="146"/>
      <c r="C54" s="147"/>
      <c r="D54" s="148"/>
      <c r="E54" s="149"/>
      <c r="F54" s="102" t="e">
        <f t="shared" si="5"/>
        <v>#DIV/0!</v>
      </c>
      <c r="G54" s="13"/>
      <c r="H54" s="25"/>
      <c r="I54" s="127"/>
      <c r="J54" s="102" t="e">
        <f t="shared" si="6"/>
        <v>#DIV/0!</v>
      </c>
      <c r="K54" s="55"/>
      <c r="L54" s="25"/>
      <c r="M54" s="54"/>
      <c r="N54" s="102" t="e">
        <f t="shared" si="7"/>
        <v>#DIV/0!</v>
      </c>
      <c r="O54" s="9" t="e">
        <f t="shared" si="4"/>
        <v>#DIV/0!</v>
      </c>
    </row>
    <row r="55" spans="1:15" ht="15">
      <c r="A55" s="24" t="s">
        <v>47</v>
      </c>
      <c r="B55" s="146"/>
      <c r="C55" s="147"/>
      <c r="D55" s="148"/>
      <c r="E55" s="149"/>
      <c r="F55" s="102" t="e">
        <f t="shared" si="5"/>
        <v>#DIV/0!</v>
      </c>
      <c r="G55" s="13"/>
      <c r="H55" s="25"/>
      <c r="I55" s="127"/>
      <c r="J55" s="102" t="e">
        <f t="shared" si="6"/>
        <v>#DIV/0!</v>
      </c>
      <c r="K55" s="55"/>
      <c r="L55" s="25"/>
      <c r="M55" s="54"/>
      <c r="N55" s="102" t="e">
        <f t="shared" si="7"/>
        <v>#DIV/0!</v>
      </c>
      <c r="O55" s="9" t="e">
        <f t="shared" si="4"/>
        <v>#DIV/0!</v>
      </c>
    </row>
    <row r="56" spans="1:15" ht="15">
      <c r="A56" s="24" t="s">
        <v>81</v>
      </c>
      <c r="B56" s="146"/>
      <c r="C56" s="147"/>
      <c r="D56" s="148"/>
      <c r="E56" s="149"/>
      <c r="F56" s="102" t="e">
        <f t="shared" si="5"/>
        <v>#DIV/0!</v>
      </c>
      <c r="G56" s="13"/>
      <c r="H56" s="25"/>
      <c r="I56" s="127"/>
      <c r="J56" s="102" t="e">
        <f t="shared" si="6"/>
        <v>#DIV/0!</v>
      </c>
      <c r="K56" s="55"/>
      <c r="L56" s="25"/>
      <c r="M56" s="54"/>
      <c r="N56" s="102" t="e">
        <f t="shared" si="7"/>
        <v>#DIV/0!</v>
      </c>
      <c r="O56" s="9" t="e">
        <f t="shared" si="4"/>
        <v>#DIV/0!</v>
      </c>
    </row>
    <row r="57" spans="1:15" ht="15">
      <c r="A57" s="24" t="s">
        <v>82</v>
      </c>
      <c r="B57" s="146"/>
      <c r="C57" s="147"/>
      <c r="D57" s="148"/>
      <c r="E57" s="149"/>
      <c r="F57" s="102" t="e">
        <f t="shared" si="5"/>
        <v>#DIV/0!</v>
      </c>
      <c r="G57" s="13"/>
      <c r="H57" s="25"/>
      <c r="I57" s="127"/>
      <c r="J57" s="102" t="e">
        <f t="shared" si="6"/>
        <v>#DIV/0!</v>
      </c>
      <c r="K57" s="55"/>
      <c r="L57" s="25"/>
      <c r="M57" s="54"/>
      <c r="N57" s="102" t="e">
        <f t="shared" si="7"/>
        <v>#DIV/0!</v>
      </c>
      <c r="O57" s="9" t="e">
        <f t="shared" si="4"/>
        <v>#DIV/0!</v>
      </c>
    </row>
    <row r="58" spans="1:15" ht="15">
      <c r="A58" s="24" t="s">
        <v>48</v>
      </c>
      <c r="B58" s="146"/>
      <c r="C58" s="147"/>
      <c r="D58" s="148"/>
      <c r="E58" s="149"/>
      <c r="F58" s="102" t="e">
        <f t="shared" si="5"/>
        <v>#DIV/0!</v>
      </c>
      <c r="G58" s="13"/>
      <c r="H58" s="25"/>
      <c r="I58" s="127"/>
      <c r="J58" s="102" t="e">
        <f t="shared" si="6"/>
        <v>#DIV/0!</v>
      </c>
      <c r="K58" s="55"/>
      <c r="L58" s="25"/>
      <c r="M58" s="54"/>
      <c r="N58" s="102" t="e">
        <f t="shared" si="7"/>
        <v>#DIV/0!</v>
      </c>
      <c r="O58" s="9" t="e">
        <f t="shared" si="4"/>
        <v>#DIV/0!</v>
      </c>
    </row>
    <row r="59" spans="1:15" ht="15">
      <c r="A59" s="24" t="s">
        <v>49</v>
      </c>
      <c r="B59" s="146"/>
      <c r="C59" s="147"/>
      <c r="D59" s="148"/>
      <c r="E59" s="149"/>
      <c r="F59" s="102" t="e">
        <f t="shared" si="5"/>
        <v>#DIV/0!</v>
      </c>
      <c r="G59" s="13"/>
      <c r="H59" s="25"/>
      <c r="I59" s="127"/>
      <c r="J59" s="102" t="e">
        <f t="shared" si="6"/>
        <v>#DIV/0!</v>
      </c>
      <c r="K59" s="55"/>
      <c r="L59" s="25"/>
      <c r="M59" s="54"/>
      <c r="N59" s="102" t="e">
        <f t="shared" si="7"/>
        <v>#DIV/0!</v>
      </c>
      <c r="O59" s="9" t="e">
        <f t="shared" si="4"/>
        <v>#DIV/0!</v>
      </c>
    </row>
    <row r="60" spans="1:15" ht="15">
      <c r="A60" s="24" t="s">
        <v>50</v>
      </c>
      <c r="B60" s="146">
        <v>0</v>
      </c>
      <c r="C60" s="147">
        <v>0</v>
      </c>
      <c r="D60" s="148">
        <v>3570</v>
      </c>
      <c r="E60" s="149"/>
      <c r="F60" s="102" t="e">
        <f t="shared" si="5"/>
        <v>#DIV/0!</v>
      </c>
      <c r="G60" s="13"/>
      <c r="H60" s="25">
        <v>18570</v>
      </c>
      <c r="I60" s="127"/>
      <c r="J60" s="102" t="e">
        <f t="shared" si="6"/>
        <v>#DIV/0!</v>
      </c>
      <c r="K60" s="55"/>
      <c r="L60" s="25">
        <v>36380.95</v>
      </c>
      <c r="M60" s="54"/>
      <c r="N60" s="102" t="e">
        <f t="shared" si="7"/>
        <v>#DIV/0!</v>
      </c>
      <c r="O60" s="9" t="e">
        <f t="shared" si="4"/>
        <v>#DIV/0!</v>
      </c>
    </row>
    <row r="61" spans="1:15" ht="15">
      <c r="A61" s="24" t="s">
        <v>83</v>
      </c>
      <c r="B61" s="146"/>
      <c r="C61" s="147"/>
      <c r="D61" s="148"/>
      <c r="E61" s="149"/>
      <c r="F61" s="102" t="e">
        <f t="shared" si="5"/>
        <v>#DIV/0!</v>
      </c>
      <c r="G61" s="13"/>
      <c r="H61" s="25"/>
      <c r="I61" s="127"/>
      <c r="J61" s="102" t="e">
        <f t="shared" si="6"/>
        <v>#DIV/0!</v>
      </c>
      <c r="K61" s="55"/>
      <c r="L61" s="25">
        <v>18490</v>
      </c>
      <c r="M61" s="54"/>
      <c r="N61" s="102" t="e">
        <f t="shared" si="7"/>
        <v>#DIV/0!</v>
      </c>
      <c r="O61" s="9" t="e">
        <f t="shared" si="4"/>
        <v>#DIV/0!</v>
      </c>
    </row>
    <row r="62" spans="1:15" ht="15">
      <c r="A62" s="24" t="s">
        <v>51</v>
      </c>
      <c r="B62" s="146">
        <v>0</v>
      </c>
      <c r="C62" s="147">
        <v>0</v>
      </c>
      <c r="D62" s="148">
        <v>30.87</v>
      </c>
      <c r="E62" s="149"/>
      <c r="F62" s="102" t="e">
        <f t="shared" si="5"/>
        <v>#DIV/0!</v>
      </c>
      <c r="G62" s="13"/>
      <c r="H62" s="25">
        <v>45.47</v>
      </c>
      <c r="I62" s="127"/>
      <c r="J62" s="102" t="e">
        <f t="shared" si="6"/>
        <v>#DIV/0!</v>
      </c>
      <c r="K62" s="55"/>
      <c r="L62" s="25">
        <v>54.86</v>
      </c>
      <c r="M62" s="54"/>
      <c r="N62" s="102" t="e">
        <f t="shared" si="7"/>
        <v>#DIV/0!</v>
      </c>
      <c r="O62" s="9" t="e">
        <f t="shared" si="4"/>
        <v>#DIV/0!</v>
      </c>
    </row>
    <row r="63" spans="1:15" ht="15">
      <c r="A63" s="24" t="s">
        <v>52</v>
      </c>
      <c r="B63" s="146"/>
      <c r="C63" s="147"/>
      <c r="D63" s="148"/>
      <c r="E63" s="149"/>
      <c r="F63" s="102" t="e">
        <f t="shared" si="5"/>
        <v>#DIV/0!</v>
      </c>
      <c r="G63" s="13"/>
      <c r="H63" s="25"/>
      <c r="I63" s="127"/>
      <c r="J63" s="102" t="e">
        <f t="shared" si="6"/>
        <v>#DIV/0!</v>
      </c>
      <c r="K63" s="55"/>
      <c r="L63" s="25"/>
      <c r="M63" s="54"/>
      <c r="N63" s="102" t="e">
        <f t="shared" si="7"/>
        <v>#DIV/0!</v>
      </c>
      <c r="O63" s="9" t="e">
        <f t="shared" si="4"/>
        <v>#DIV/0!</v>
      </c>
    </row>
    <row r="64" spans="1:15" ht="15">
      <c r="A64" s="24" t="s">
        <v>53</v>
      </c>
      <c r="B64" s="146"/>
      <c r="C64" s="147"/>
      <c r="D64" s="148"/>
      <c r="E64" s="149"/>
      <c r="F64" s="102" t="e">
        <f t="shared" si="5"/>
        <v>#DIV/0!</v>
      </c>
      <c r="G64" s="13"/>
      <c r="H64" s="25"/>
      <c r="I64" s="127"/>
      <c r="J64" s="102" t="e">
        <f t="shared" si="6"/>
        <v>#DIV/0!</v>
      </c>
      <c r="K64" s="55"/>
      <c r="L64" s="25"/>
      <c r="M64" s="54"/>
      <c r="N64" s="102" t="e">
        <f t="shared" si="7"/>
        <v>#DIV/0!</v>
      </c>
      <c r="O64" s="9" t="e">
        <f t="shared" si="4"/>
        <v>#DIV/0!</v>
      </c>
    </row>
    <row r="65" spans="1:15" ht="15">
      <c r="A65" s="24" t="s">
        <v>84</v>
      </c>
      <c r="B65" s="146"/>
      <c r="C65" s="147"/>
      <c r="D65" s="148"/>
      <c r="E65" s="149"/>
      <c r="F65" s="102" t="e">
        <f t="shared" si="5"/>
        <v>#DIV/0!</v>
      </c>
      <c r="G65" s="13"/>
      <c r="H65" s="25"/>
      <c r="I65" s="127"/>
      <c r="J65" s="102" t="e">
        <f t="shared" si="6"/>
        <v>#DIV/0!</v>
      </c>
      <c r="K65" s="55"/>
      <c r="L65" s="25"/>
      <c r="M65" s="54"/>
      <c r="N65" s="102" t="e">
        <f t="shared" si="7"/>
        <v>#DIV/0!</v>
      </c>
      <c r="O65" s="9" t="e">
        <f t="shared" si="4"/>
        <v>#DIV/0!</v>
      </c>
    </row>
    <row r="66" spans="1:15" ht="15">
      <c r="A66" s="26" t="s">
        <v>54</v>
      </c>
      <c r="B66" s="146">
        <f>SUM(B50:B65)</f>
        <v>78000</v>
      </c>
      <c r="C66" s="147">
        <f>SUM(C50:C65)</f>
        <v>268000</v>
      </c>
      <c r="D66" s="148">
        <f>SUM(D50:D65)</f>
        <v>164817.87</v>
      </c>
      <c r="E66" s="149">
        <f>SUM(E50:E65)</f>
        <v>0</v>
      </c>
      <c r="F66" s="102">
        <f t="shared" si="5"/>
        <v>61.5</v>
      </c>
      <c r="G66" s="13">
        <f>SUM(G50:G65)</f>
        <v>268000</v>
      </c>
      <c r="H66" s="25">
        <f>SUM(H50:H65)</f>
        <v>205989.47</v>
      </c>
      <c r="I66" s="136">
        <f>SUM(I50:I65)</f>
        <v>0</v>
      </c>
      <c r="J66" s="102">
        <f t="shared" si="6"/>
        <v>76.9</v>
      </c>
      <c r="K66" s="13">
        <f>SUM(K50:K65)</f>
        <v>265000</v>
      </c>
      <c r="L66" s="25">
        <f>SUM(L50:L65)</f>
        <v>319301.81</v>
      </c>
      <c r="M66" s="54">
        <f>SUM(M50:M65)</f>
        <v>0</v>
      </c>
      <c r="N66" s="102">
        <f t="shared" si="7"/>
        <v>120.5</v>
      </c>
      <c r="O66" s="9">
        <f t="shared" si="4"/>
        <v>409.4</v>
      </c>
    </row>
    <row r="67" spans="1:15" ht="15">
      <c r="A67" s="24" t="s">
        <v>85</v>
      </c>
      <c r="B67" s="150"/>
      <c r="C67" s="151"/>
      <c r="D67" s="152"/>
      <c r="E67" s="153"/>
      <c r="F67" s="102" t="e">
        <f t="shared" si="5"/>
        <v>#DIV/0!</v>
      </c>
      <c r="G67" s="15"/>
      <c r="H67" s="27"/>
      <c r="I67" s="137"/>
      <c r="J67" s="102" t="e">
        <f t="shared" si="6"/>
        <v>#DIV/0!</v>
      </c>
      <c r="K67" s="57"/>
      <c r="L67" s="27"/>
      <c r="M67" s="56"/>
      <c r="N67" s="102" t="e">
        <f t="shared" si="7"/>
        <v>#DIV/0!</v>
      </c>
      <c r="O67" s="9" t="e">
        <f t="shared" si="4"/>
        <v>#DIV/0!</v>
      </c>
    </row>
    <row r="68" spans="1:15" ht="15">
      <c r="A68" s="24" t="s">
        <v>86</v>
      </c>
      <c r="B68" s="150">
        <v>249767</v>
      </c>
      <c r="C68" s="151">
        <v>249767</v>
      </c>
      <c r="D68" s="152">
        <v>124883.5</v>
      </c>
      <c r="E68" s="153"/>
      <c r="F68" s="103">
        <f t="shared" si="5"/>
        <v>50</v>
      </c>
      <c r="G68" s="15">
        <v>249767</v>
      </c>
      <c r="H68" s="27">
        <v>187325.25</v>
      </c>
      <c r="I68" s="138"/>
      <c r="J68" s="103">
        <f t="shared" si="6"/>
        <v>75</v>
      </c>
      <c r="K68" s="57">
        <v>249767</v>
      </c>
      <c r="L68" s="27">
        <v>249767</v>
      </c>
      <c r="M68" s="56"/>
      <c r="N68" s="103">
        <f t="shared" si="7"/>
        <v>100</v>
      </c>
      <c r="O68" s="9">
        <f t="shared" si="4"/>
        <v>100</v>
      </c>
    </row>
    <row r="69" spans="1:15" ht="15">
      <c r="A69" s="26" t="s">
        <v>87</v>
      </c>
      <c r="B69" s="146">
        <v>4000</v>
      </c>
      <c r="C69" s="147">
        <v>4000</v>
      </c>
      <c r="D69" s="148">
        <v>4000</v>
      </c>
      <c r="E69" s="154"/>
      <c r="F69" s="103">
        <f t="shared" si="5"/>
        <v>100</v>
      </c>
      <c r="G69" s="13">
        <v>4000</v>
      </c>
      <c r="H69" s="25">
        <v>4000</v>
      </c>
      <c r="I69" s="31"/>
      <c r="J69" s="103">
        <f t="shared" si="6"/>
        <v>100</v>
      </c>
      <c r="K69" s="13">
        <v>4000</v>
      </c>
      <c r="L69" s="25">
        <v>4000</v>
      </c>
      <c r="M69" s="31"/>
      <c r="N69" s="103">
        <f t="shared" si="7"/>
        <v>100</v>
      </c>
      <c r="O69" s="9">
        <f t="shared" si="4"/>
        <v>100</v>
      </c>
    </row>
    <row r="70" spans="1:15" ht="15">
      <c r="A70" s="24" t="s">
        <v>88</v>
      </c>
      <c r="B70" s="146">
        <v>1841150</v>
      </c>
      <c r="C70" s="147">
        <v>1841150</v>
      </c>
      <c r="D70" s="148">
        <v>926206</v>
      </c>
      <c r="E70" s="149"/>
      <c r="F70" s="103">
        <f t="shared" si="5"/>
        <v>50.3</v>
      </c>
      <c r="G70" s="13">
        <v>1801811</v>
      </c>
      <c r="H70" s="25">
        <v>1301707</v>
      </c>
      <c r="I70" s="127"/>
      <c r="J70" s="103">
        <f t="shared" si="6"/>
        <v>72.2</v>
      </c>
      <c r="K70" s="13">
        <v>1807757</v>
      </c>
      <c r="L70" s="25">
        <v>1807757</v>
      </c>
      <c r="M70" s="54"/>
      <c r="N70" s="103">
        <f t="shared" si="7"/>
        <v>100</v>
      </c>
      <c r="O70" s="9">
        <f t="shared" si="4"/>
        <v>98.2</v>
      </c>
    </row>
    <row r="71" spans="1:15" ht="15">
      <c r="A71" s="24" t="s">
        <v>89</v>
      </c>
      <c r="B71" s="146"/>
      <c r="C71" s="147"/>
      <c r="D71" s="148"/>
      <c r="E71" s="149"/>
      <c r="F71" s="102" t="e">
        <f t="shared" si="5"/>
        <v>#DIV/0!</v>
      </c>
      <c r="G71" s="13"/>
      <c r="H71" s="25"/>
      <c r="I71" s="127"/>
      <c r="J71" s="102" t="e">
        <f t="shared" si="6"/>
        <v>#DIV/0!</v>
      </c>
      <c r="K71" s="13"/>
      <c r="L71" s="25"/>
      <c r="M71" s="54"/>
      <c r="N71" s="102" t="e">
        <f t="shared" si="7"/>
        <v>#DIV/0!</v>
      </c>
      <c r="O71" s="9" t="e">
        <f t="shared" si="4"/>
        <v>#DIV/0!</v>
      </c>
    </row>
    <row r="72" spans="1:15" ht="15">
      <c r="A72" s="24" t="s">
        <v>90</v>
      </c>
      <c r="B72" s="146"/>
      <c r="C72" s="147"/>
      <c r="D72" s="148"/>
      <c r="E72" s="149"/>
      <c r="F72" s="103" t="e">
        <f t="shared" si="5"/>
        <v>#DIV/0!</v>
      </c>
      <c r="G72" s="13"/>
      <c r="H72" s="25"/>
      <c r="I72" s="127"/>
      <c r="J72" s="103" t="e">
        <f t="shared" si="6"/>
        <v>#DIV/0!</v>
      </c>
      <c r="K72" s="13"/>
      <c r="L72" s="25"/>
      <c r="M72" s="54"/>
      <c r="N72" s="103" t="e">
        <f t="shared" si="7"/>
        <v>#DIV/0!</v>
      </c>
      <c r="O72" s="9" t="e">
        <f t="shared" si="4"/>
        <v>#DIV/0!</v>
      </c>
    </row>
    <row r="73" spans="1:15" ht="15">
      <c r="A73" s="24" t="s">
        <v>91</v>
      </c>
      <c r="B73" s="146"/>
      <c r="C73" s="147"/>
      <c r="D73" s="148"/>
      <c r="E73" s="149"/>
      <c r="F73" s="103" t="e">
        <f t="shared" si="5"/>
        <v>#DIV/0!</v>
      </c>
      <c r="G73" s="13"/>
      <c r="H73" s="25"/>
      <c r="I73" s="127"/>
      <c r="J73" s="103" t="e">
        <f t="shared" si="6"/>
        <v>#DIV/0!</v>
      </c>
      <c r="K73" s="13"/>
      <c r="L73" s="25"/>
      <c r="M73" s="54"/>
      <c r="N73" s="103" t="e">
        <f t="shared" si="7"/>
        <v>#DIV/0!</v>
      </c>
      <c r="O73" s="9" t="e">
        <f t="shared" si="4"/>
        <v>#DIV/0!</v>
      </c>
    </row>
    <row r="74" spans="1:15" ht="15">
      <c r="A74" s="26" t="s">
        <v>92</v>
      </c>
      <c r="B74" s="146">
        <f>SUM(B68:B73)</f>
        <v>2094917</v>
      </c>
      <c r="C74" s="147">
        <f>SUM(C68:C73)</f>
        <v>2094917</v>
      </c>
      <c r="D74" s="148">
        <f>SUM(D68:D73)</f>
        <v>1055089.5</v>
      </c>
      <c r="E74" s="149">
        <f>SUM(E68:E73)</f>
        <v>0</v>
      </c>
      <c r="F74" s="102">
        <f t="shared" si="5"/>
        <v>50.4</v>
      </c>
      <c r="G74" s="13">
        <f>SUM(G68:G73)</f>
        <v>2055578</v>
      </c>
      <c r="H74" s="25">
        <f>SUM(H68:H73)</f>
        <v>1493032.25</v>
      </c>
      <c r="I74" s="136">
        <f>SUM(I68:I73)</f>
        <v>0</v>
      </c>
      <c r="J74" s="102">
        <f t="shared" si="6"/>
        <v>72.6</v>
      </c>
      <c r="K74" s="13">
        <f>SUM(K68:K73)</f>
        <v>2061524</v>
      </c>
      <c r="L74" s="25">
        <f>SUM(L68:L73)</f>
        <v>2061524</v>
      </c>
      <c r="M74" s="54">
        <f>SUM(M68:M73)</f>
        <v>0</v>
      </c>
      <c r="N74" s="102">
        <f t="shared" si="7"/>
        <v>100</v>
      </c>
      <c r="O74" s="9">
        <f t="shared" si="4"/>
        <v>98.4</v>
      </c>
    </row>
    <row r="75" spans="1:15" ht="15.75" thickBot="1">
      <c r="A75" s="32" t="s">
        <v>55</v>
      </c>
      <c r="B75" s="150">
        <f>B66+B74</f>
        <v>2172917</v>
      </c>
      <c r="C75" s="151">
        <f>C66+C74</f>
        <v>2362917</v>
      </c>
      <c r="D75" s="152">
        <f>D66+D74</f>
        <v>1219907.37</v>
      </c>
      <c r="E75" s="153">
        <f>E66+E74</f>
        <v>0</v>
      </c>
      <c r="F75" s="103">
        <f t="shared" si="5"/>
        <v>51.6</v>
      </c>
      <c r="G75" s="15">
        <f>G66+G74</f>
        <v>2323578</v>
      </c>
      <c r="H75" s="27">
        <f>H66+H74</f>
        <v>1699021.72</v>
      </c>
      <c r="I75" s="208">
        <f>I66+I74</f>
        <v>0</v>
      </c>
      <c r="J75" s="103">
        <f t="shared" si="6"/>
        <v>73.1</v>
      </c>
      <c r="K75" s="15">
        <f>K66+K74</f>
        <v>2326524</v>
      </c>
      <c r="L75" s="27">
        <f>L66+L74</f>
        <v>2380825.81</v>
      </c>
      <c r="M75" s="56">
        <f>M66+M74</f>
        <v>0</v>
      </c>
      <c r="N75" s="103">
        <f t="shared" si="7"/>
        <v>102.3</v>
      </c>
      <c r="O75" s="9">
        <f t="shared" si="4"/>
        <v>109.6</v>
      </c>
    </row>
    <row r="76" spans="1:15" ht="15.75" thickBot="1">
      <c r="A76" s="33" t="s">
        <v>56</v>
      </c>
      <c r="B76" s="155">
        <f>B75-B37</f>
        <v>0</v>
      </c>
      <c r="C76" s="155">
        <f>C75-C37</f>
        <v>0</v>
      </c>
      <c r="D76" s="155">
        <f>D75-D37</f>
        <v>8763.840000000084</v>
      </c>
      <c r="E76" s="155">
        <f>E75-E37</f>
        <v>0</v>
      </c>
      <c r="F76" s="104" t="e">
        <f t="shared" si="5"/>
        <v>#DIV/0!</v>
      </c>
      <c r="G76" s="34">
        <f>G75-G37</f>
        <v>0</v>
      </c>
      <c r="H76" s="34">
        <f>H75-H37</f>
        <v>19.959999999962747</v>
      </c>
      <c r="I76" s="209">
        <f>I75-'[10]Náklady'!I82</f>
        <v>0</v>
      </c>
      <c r="J76" s="104" t="e">
        <f t="shared" si="6"/>
        <v>#DIV/0!</v>
      </c>
      <c r="K76" s="34">
        <f>K75-K37</f>
        <v>0</v>
      </c>
      <c r="L76" s="34">
        <f>L75-L37</f>
        <v>0</v>
      </c>
      <c r="M76" s="34">
        <f>M75-M37</f>
        <v>0</v>
      </c>
      <c r="N76" s="104" t="e">
        <f t="shared" si="7"/>
        <v>#DIV/0!</v>
      </c>
      <c r="O76" s="9" t="e">
        <f t="shared" si="4"/>
        <v>#DIV/0!</v>
      </c>
    </row>
    <row r="77" spans="1:15" s="96" customFormat="1" ht="15.75" thickBot="1">
      <c r="A77" s="135" t="s">
        <v>93</v>
      </c>
      <c r="B77" s="140"/>
      <c r="C77" s="141"/>
      <c r="D77" s="141">
        <f>D76+E76</f>
        <v>8763.840000000084</v>
      </c>
      <c r="E77" s="141"/>
      <c r="F77" s="131"/>
      <c r="G77" s="131"/>
      <c r="H77" s="131">
        <f>H76+I76</f>
        <v>19.959999999962747</v>
      </c>
      <c r="I77" s="131"/>
      <c r="J77" s="131"/>
      <c r="K77" s="131"/>
      <c r="L77" s="131">
        <f>L76+M76</f>
        <v>0</v>
      </c>
      <c r="M77" s="131"/>
      <c r="N77" s="132"/>
      <c r="O77" s="133"/>
    </row>
    <row r="78" spans="1:15" s="96" customFormat="1" ht="15">
      <c r="A78" s="94"/>
      <c r="B78" s="95"/>
      <c r="C78" s="9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94"/>
      <c r="O78" s="94"/>
    </row>
    <row r="79" ht="15">
      <c r="L79" s="246"/>
    </row>
    <row r="80" spans="1:4" ht="15.75" thickBot="1">
      <c r="A80" s="18" t="s">
        <v>40</v>
      </c>
      <c r="B80" s="48"/>
      <c r="C80" s="37"/>
      <c r="D80" s="237"/>
    </row>
    <row r="81" spans="1:7" ht="15.75" thickBot="1">
      <c r="A81" s="19"/>
      <c r="B81" s="49" t="s">
        <v>10</v>
      </c>
      <c r="C81" s="50" t="s">
        <v>14</v>
      </c>
      <c r="D81" s="249" t="s">
        <v>15</v>
      </c>
      <c r="G81" s="207" t="s">
        <v>158</v>
      </c>
    </row>
    <row r="82" spans="1:7" ht="15">
      <c r="A82" s="20" t="s">
        <v>41</v>
      </c>
      <c r="B82" s="105">
        <v>64800</v>
      </c>
      <c r="C82" s="106">
        <v>63000</v>
      </c>
      <c r="D82" s="107">
        <v>61200</v>
      </c>
      <c r="G82" s="207" t="s">
        <v>159</v>
      </c>
    </row>
    <row r="83" spans="1:7" ht="15">
      <c r="A83" s="20" t="s">
        <v>42</v>
      </c>
      <c r="B83" s="108">
        <v>30000</v>
      </c>
      <c r="C83" s="74">
        <v>30000</v>
      </c>
      <c r="D83" s="75">
        <v>30000</v>
      </c>
      <c r="G83" s="207"/>
    </row>
    <row r="84" spans="1:7" ht="15">
      <c r="A84" s="20" t="s">
        <v>43</v>
      </c>
      <c r="B84" s="108">
        <v>12570.2</v>
      </c>
      <c r="C84" s="74">
        <v>14421.2</v>
      </c>
      <c r="D84" s="75">
        <v>15774.2</v>
      </c>
      <c r="G84" s="207"/>
    </row>
    <row r="85" spans="1:7" ht="15">
      <c r="A85" s="20" t="s">
        <v>44</v>
      </c>
      <c r="B85" s="108">
        <v>69804.77</v>
      </c>
      <c r="C85" s="74">
        <v>54804.77</v>
      </c>
      <c r="D85" s="75">
        <v>36993.82</v>
      </c>
      <c r="G85" s="207"/>
    </row>
    <row r="86" spans="1:7" ht="15">
      <c r="A86" s="20" t="s">
        <v>75</v>
      </c>
      <c r="B86" s="108">
        <v>28441</v>
      </c>
      <c r="C86" s="74">
        <v>28441</v>
      </c>
      <c r="D86" s="75">
        <v>28441</v>
      </c>
      <c r="G86" s="207"/>
    </row>
    <row r="87" spans="1:7" ht="15.75" thickBot="1">
      <c r="A87" s="21" t="s">
        <v>76</v>
      </c>
      <c r="B87" s="109">
        <v>7200</v>
      </c>
      <c r="C87" s="76">
        <v>9000</v>
      </c>
      <c r="D87" s="77">
        <v>10800</v>
      </c>
      <c r="G87" s="207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zoomScalePageLayoutView="0" workbookViewId="0" topLeftCell="B73">
      <selection activeCell="K88" sqref="K88"/>
    </sheetView>
  </sheetViews>
  <sheetFormatPr defaultColWidth="9.140625" defaultRowHeight="15"/>
  <cols>
    <col min="1" max="1" width="22.421875" style="0" customWidth="1"/>
    <col min="2" max="2" width="13.7109375" style="47" customWidth="1"/>
    <col min="3" max="3" width="14.421875" style="47" customWidth="1"/>
    <col min="4" max="4" width="12.7109375" style="247" customWidth="1"/>
    <col min="5" max="5" width="12.7109375" style="0" customWidth="1"/>
    <col min="6" max="6" width="6.57421875" style="0" customWidth="1"/>
    <col min="7" max="7" width="14.00390625" style="47" customWidth="1"/>
    <col min="8" max="8" width="13.140625" style="47" customWidth="1"/>
    <col min="9" max="9" width="12.7109375" style="0" customWidth="1"/>
    <col min="10" max="10" width="6.57421875" style="0" customWidth="1"/>
    <col min="11" max="11" width="13.57421875" style="247" customWidth="1"/>
    <col min="12" max="12" width="12.7109375" style="247" customWidth="1"/>
    <col min="13" max="13" width="12.7109375" style="237" customWidth="1"/>
    <col min="14" max="14" width="6.57421875" style="0" customWidth="1"/>
    <col min="15" max="15" width="7.00390625" style="0" bestFit="1" customWidth="1"/>
  </cols>
  <sheetData>
    <row r="1" spans="1:14" ht="15">
      <c r="A1" s="117" t="s">
        <v>64</v>
      </c>
      <c r="B1" s="118"/>
      <c r="C1" s="118"/>
      <c r="D1" s="237"/>
      <c r="E1" s="119" t="s">
        <v>65</v>
      </c>
      <c r="F1" s="117"/>
      <c r="G1" s="118" t="s">
        <v>103</v>
      </c>
      <c r="H1" s="37"/>
      <c r="I1" s="37"/>
      <c r="J1" s="117"/>
      <c r="K1" s="236"/>
      <c r="L1" s="237"/>
      <c r="N1" s="117"/>
    </row>
    <row r="2" spans="1:14" ht="16.5" thickBot="1">
      <c r="A2" s="1" t="s">
        <v>0</v>
      </c>
      <c r="B2" s="38" t="s">
        <v>1</v>
      </c>
      <c r="C2" s="38"/>
      <c r="D2" s="237"/>
      <c r="E2" s="37"/>
      <c r="F2" s="1"/>
      <c r="G2" s="38"/>
      <c r="H2" s="37"/>
      <c r="I2" s="37"/>
      <c r="J2" s="1"/>
      <c r="K2" s="238"/>
      <c r="L2" s="237"/>
      <c r="N2" s="1"/>
    </row>
    <row r="3" spans="1:15" ht="15">
      <c r="A3" s="2" t="s">
        <v>2</v>
      </c>
      <c r="B3" s="39" t="s">
        <v>3</v>
      </c>
      <c r="C3" s="40" t="s">
        <v>4</v>
      </c>
      <c r="D3" s="240" t="s">
        <v>5</v>
      </c>
      <c r="E3" s="62"/>
      <c r="F3" s="4" t="s">
        <v>6</v>
      </c>
      <c r="G3" s="42" t="s">
        <v>4</v>
      </c>
      <c r="H3" s="41" t="s">
        <v>7</v>
      </c>
      <c r="I3" s="62"/>
      <c r="J3" s="4" t="s">
        <v>6</v>
      </c>
      <c r="K3" s="239" t="s">
        <v>4</v>
      </c>
      <c r="L3" s="240" t="s">
        <v>8</v>
      </c>
      <c r="M3" s="241"/>
      <c r="N3" s="4" t="s">
        <v>6</v>
      </c>
      <c r="O3" s="92" t="s">
        <v>62</v>
      </c>
    </row>
    <row r="4" spans="1:15" ht="15.75" customHeight="1" thickBot="1">
      <c r="A4" s="5"/>
      <c r="B4" s="43" t="s">
        <v>9</v>
      </c>
      <c r="C4" s="44" t="s">
        <v>10</v>
      </c>
      <c r="D4" s="243" t="s">
        <v>11</v>
      </c>
      <c r="E4" s="45" t="s">
        <v>12</v>
      </c>
      <c r="F4" s="7" t="s">
        <v>13</v>
      </c>
      <c r="G4" s="46" t="s">
        <v>14</v>
      </c>
      <c r="H4" s="45" t="s">
        <v>11</v>
      </c>
      <c r="I4" s="45" t="s">
        <v>12</v>
      </c>
      <c r="J4" s="7" t="s">
        <v>13</v>
      </c>
      <c r="K4" s="242" t="s">
        <v>15</v>
      </c>
      <c r="L4" s="243" t="s">
        <v>11</v>
      </c>
      <c r="M4" s="243" t="s">
        <v>12</v>
      </c>
      <c r="N4" s="7" t="s">
        <v>13</v>
      </c>
      <c r="O4" s="93" t="s">
        <v>63</v>
      </c>
    </row>
    <row r="5" spans="1:15" ht="15.75" customHeight="1">
      <c r="A5" s="8" t="s">
        <v>16</v>
      </c>
      <c r="B5" s="162">
        <v>173000</v>
      </c>
      <c r="C5" s="163">
        <v>173000</v>
      </c>
      <c r="D5" s="164">
        <v>106659.35</v>
      </c>
      <c r="E5" s="164"/>
      <c r="F5" s="97">
        <f>ROUND((D5+E5)/(C5/100),1)</f>
        <v>61.7</v>
      </c>
      <c r="G5" s="220">
        <v>173000</v>
      </c>
      <c r="H5" s="164">
        <v>130177.12</v>
      </c>
      <c r="I5" s="164"/>
      <c r="J5" s="97">
        <f>ROUND((H5+I5)/(G5/100),1)</f>
        <v>75.2</v>
      </c>
      <c r="K5" s="220">
        <v>173000</v>
      </c>
      <c r="L5" s="164">
        <v>190304</v>
      </c>
      <c r="M5" s="164"/>
      <c r="N5" s="97">
        <f>ROUND((L5+M5)/(K5/100),1)</f>
        <v>110</v>
      </c>
      <c r="O5" s="9">
        <f>ROUND((L5+M5)/(B5/100),1)</f>
        <v>110</v>
      </c>
    </row>
    <row r="6" spans="1:15" ht="15.75" customHeight="1">
      <c r="A6" s="11" t="s">
        <v>17</v>
      </c>
      <c r="B6" s="165">
        <v>190000</v>
      </c>
      <c r="C6" s="166">
        <v>190000</v>
      </c>
      <c r="D6" s="167">
        <v>98632</v>
      </c>
      <c r="E6" s="167"/>
      <c r="F6" s="98">
        <f aca="true" t="shared" si="0" ref="F6:F37">ROUND((D6+E6)/(C6/100),1)</f>
        <v>51.9</v>
      </c>
      <c r="G6" s="221">
        <v>190000</v>
      </c>
      <c r="H6" s="167">
        <v>145102</v>
      </c>
      <c r="I6" s="167"/>
      <c r="J6" s="98">
        <f aca="true" t="shared" si="1" ref="J6:J37">ROUND((H6+I6)/(G6/100),1)</f>
        <v>76.4</v>
      </c>
      <c r="K6" s="221">
        <v>190000</v>
      </c>
      <c r="L6" s="167">
        <v>191572</v>
      </c>
      <c r="M6" s="167"/>
      <c r="N6" s="98">
        <f aca="true" t="shared" si="2" ref="N6:N37">ROUND((L6+M6)/(K6/100),1)</f>
        <v>100.8</v>
      </c>
      <c r="O6" s="9">
        <f aca="true" t="shared" si="3" ref="O6:O37">ROUND((L6+M6)/(B6/100),1)</f>
        <v>100.8</v>
      </c>
    </row>
    <row r="7" spans="1:15" ht="15.75" customHeight="1">
      <c r="A7" s="11" t="s">
        <v>18</v>
      </c>
      <c r="B7" s="165">
        <v>18500</v>
      </c>
      <c r="C7" s="166">
        <v>18500</v>
      </c>
      <c r="D7" s="167">
        <v>9000</v>
      </c>
      <c r="E7" s="167"/>
      <c r="F7" s="98">
        <f t="shared" si="0"/>
        <v>48.6</v>
      </c>
      <c r="G7" s="221">
        <v>18500</v>
      </c>
      <c r="H7" s="167">
        <v>10284.26</v>
      </c>
      <c r="I7" s="167"/>
      <c r="J7" s="98">
        <f t="shared" si="1"/>
        <v>55.6</v>
      </c>
      <c r="K7" s="221">
        <v>18500</v>
      </c>
      <c r="L7" s="167">
        <v>19694.26</v>
      </c>
      <c r="M7" s="167"/>
      <c r="N7" s="98">
        <f t="shared" si="2"/>
        <v>106.5</v>
      </c>
      <c r="O7" s="9">
        <f t="shared" si="3"/>
        <v>106.5</v>
      </c>
    </row>
    <row r="8" spans="1:15" ht="15.75" customHeight="1">
      <c r="A8" s="11" t="s">
        <v>19</v>
      </c>
      <c r="B8" s="165">
        <v>20000</v>
      </c>
      <c r="C8" s="166">
        <v>20000</v>
      </c>
      <c r="D8" s="167">
        <v>8355</v>
      </c>
      <c r="E8" s="167"/>
      <c r="F8" s="98">
        <f t="shared" si="0"/>
        <v>41.8</v>
      </c>
      <c r="G8" s="221">
        <v>20000</v>
      </c>
      <c r="H8" s="167">
        <v>13432</v>
      </c>
      <c r="I8" s="167"/>
      <c r="J8" s="98">
        <f t="shared" si="1"/>
        <v>67.2</v>
      </c>
      <c r="K8" s="221">
        <v>20000</v>
      </c>
      <c r="L8" s="167">
        <v>18417</v>
      </c>
      <c r="M8" s="167"/>
      <c r="N8" s="98">
        <f t="shared" si="2"/>
        <v>92.1</v>
      </c>
      <c r="O8" s="9">
        <f t="shared" si="3"/>
        <v>92.1</v>
      </c>
    </row>
    <row r="9" spans="1:15" ht="15.75" customHeight="1">
      <c r="A9" s="11" t="s">
        <v>20</v>
      </c>
      <c r="B9" s="165"/>
      <c r="C9" s="166"/>
      <c r="D9" s="167"/>
      <c r="E9" s="167"/>
      <c r="F9" s="98" t="e">
        <f t="shared" si="0"/>
        <v>#DIV/0!</v>
      </c>
      <c r="G9" s="221"/>
      <c r="H9" s="167"/>
      <c r="I9" s="167"/>
      <c r="J9" s="98" t="e">
        <f t="shared" si="1"/>
        <v>#DIV/0!</v>
      </c>
      <c r="K9" s="221"/>
      <c r="L9" s="167"/>
      <c r="M9" s="167"/>
      <c r="N9" s="98" t="e">
        <f t="shared" si="2"/>
        <v>#DIV/0!</v>
      </c>
      <c r="O9" s="9" t="e">
        <f t="shared" si="3"/>
        <v>#DIV/0!</v>
      </c>
    </row>
    <row r="10" spans="1:15" ht="15.75" customHeight="1">
      <c r="A10" s="11" t="s">
        <v>21</v>
      </c>
      <c r="B10" s="165"/>
      <c r="C10" s="166"/>
      <c r="D10" s="167"/>
      <c r="E10" s="167"/>
      <c r="F10" s="98" t="e">
        <f t="shared" si="0"/>
        <v>#DIV/0!</v>
      </c>
      <c r="G10" s="221"/>
      <c r="H10" s="167"/>
      <c r="I10" s="167"/>
      <c r="J10" s="98" t="e">
        <f t="shared" si="1"/>
        <v>#DIV/0!</v>
      </c>
      <c r="K10" s="221"/>
      <c r="L10" s="167"/>
      <c r="M10" s="167"/>
      <c r="N10" s="98" t="e">
        <f t="shared" si="2"/>
        <v>#DIV/0!</v>
      </c>
      <c r="O10" s="9" t="e">
        <f t="shared" si="3"/>
        <v>#DIV/0!</v>
      </c>
    </row>
    <row r="11" spans="1:15" ht="15.75" customHeight="1">
      <c r="A11" s="11" t="s">
        <v>22</v>
      </c>
      <c r="B11" s="165"/>
      <c r="C11" s="166"/>
      <c r="D11" s="167"/>
      <c r="E11" s="167"/>
      <c r="F11" s="98" t="e">
        <f t="shared" si="0"/>
        <v>#DIV/0!</v>
      </c>
      <c r="G11" s="221"/>
      <c r="H11" s="167"/>
      <c r="I11" s="167"/>
      <c r="J11" s="98" t="e">
        <f t="shared" si="1"/>
        <v>#DIV/0!</v>
      </c>
      <c r="K11" s="221"/>
      <c r="L11" s="167"/>
      <c r="M11" s="167"/>
      <c r="N11" s="98" t="e">
        <f t="shared" si="2"/>
        <v>#DIV/0!</v>
      </c>
      <c r="O11" s="9" t="e">
        <f t="shared" si="3"/>
        <v>#DIV/0!</v>
      </c>
    </row>
    <row r="12" spans="1:15" ht="15.75" customHeight="1">
      <c r="A12" s="11" t="s">
        <v>66</v>
      </c>
      <c r="B12" s="165"/>
      <c r="C12" s="166"/>
      <c r="D12" s="167"/>
      <c r="E12" s="167"/>
      <c r="F12" s="98" t="e">
        <f t="shared" si="0"/>
        <v>#DIV/0!</v>
      </c>
      <c r="G12" s="221"/>
      <c r="H12" s="167"/>
      <c r="I12" s="167"/>
      <c r="J12" s="98" t="e">
        <f t="shared" si="1"/>
        <v>#DIV/0!</v>
      </c>
      <c r="K12" s="221"/>
      <c r="L12" s="167"/>
      <c r="M12" s="167"/>
      <c r="N12" s="98" t="e">
        <f t="shared" si="2"/>
        <v>#DIV/0!</v>
      </c>
      <c r="O12" s="9" t="e">
        <f t="shared" si="3"/>
        <v>#DIV/0!</v>
      </c>
    </row>
    <row r="13" spans="1:15" ht="15.75" customHeight="1">
      <c r="A13" s="11" t="s">
        <v>67</v>
      </c>
      <c r="B13" s="165"/>
      <c r="C13" s="166"/>
      <c r="D13" s="167"/>
      <c r="E13" s="167"/>
      <c r="F13" s="98" t="e">
        <f t="shared" si="0"/>
        <v>#DIV/0!</v>
      </c>
      <c r="G13" s="221"/>
      <c r="H13" s="167"/>
      <c r="I13" s="167"/>
      <c r="J13" s="98" t="e">
        <f t="shared" si="1"/>
        <v>#DIV/0!</v>
      </c>
      <c r="K13" s="221"/>
      <c r="L13" s="167"/>
      <c r="M13" s="167"/>
      <c r="N13" s="98" t="e">
        <f t="shared" si="2"/>
        <v>#DIV/0!</v>
      </c>
      <c r="O13" s="9" t="e">
        <f t="shared" si="3"/>
        <v>#DIV/0!</v>
      </c>
    </row>
    <row r="14" spans="1:15" ht="15.75" customHeight="1">
      <c r="A14" s="11" t="s">
        <v>68</v>
      </c>
      <c r="B14" s="165"/>
      <c r="C14" s="166"/>
      <c r="D14" s="167"/>
      <c r="E14" s="167"/>
      <c r="F14" s="98" t="e">
        <f t="shared" si="0"/>
        <v>#DIV/0!</v>
      </c>
      <c r="G14" s="221"/>
      <c r="H14" s="167"/>
      <c r="I14" s="167"/>
      <c r="J14" s="98" t="e">
        <f t="shared" si="1"/>
        <v>#DIV/0!</v>
      </c>
      <c r="K14" s="221"/>
      <c r="L14" s="167"/>
      <c r="M14" s="167"/>
      <c r="N14" s="98" t="e">
        <f t="shared" si="2"/>
        <v>#DIV/0!</v>
      </c>
      <c r="O14" s="9" t="e">
        <f t="shared" si="3"/>
        <v>#DIV/0!</v>
      </c>
    </row>
    <row r="15" spans="1:15" ht="15.75" customHeight="1">
      <c r="A15" s="11" t="s">
        <v>23</v>
      </c>
      <c r="B15" s="165">
        <v>50000</v>
      </c>
      <c r="C15" s="166">
        <v>50000</v>
      </c>
      <c r="D15" s="167">
        <v>7960</v>
      </c>
      <c r="E15" s="167"/>
      <c r="F15" s="98">
        <f t="shared" si="0"/>
        <v>15.9</v>
      </c>
      <c r="G15" s="221">
        <v>50000</v>
      </c>
      <c r="H15" s="167">
        <v>57112</v>
      </c>
      <c r="I15" s="167"/>
      <c r="J15" s="98">
        <f t="shared" si="1"/>
        <v>114.2</v>
      </c>
      <c r="K15" s="221">
        <v>50000</v>
      </c>
      <c r="L15" s="167">
        <v>59088</v>
      </c>
      <c r="M15" s="167"/>
      <c r="N15" s="98">
        <f t="shared" si="2"/>
        <v>118.2</v>
      </c>
      <c r="O15" s="9">
        <f t="shared" si="3"/>
        <v>118.2</v>
      </c>
    </row>
    <row r="16" spans="1:15" ht="15.75" customHeight="1">
      <c r="A16" s="11" t="s">
        <v>24</v>
      </c>
      <c r="B16" s="165">
        <v>1000</v>
      </c>
      <c r="C16" s="166">
        <v>1000</v>
      </c>
      <c r="D16" s="167">
        <v>0</v>
      </c>
      <c r="E16" s="167"/>
      <c r="F16" s="98">
        <f t="shared" si="0"/>
        <v>0</v>
      </c>
      <c r="G16" s="221">
        <v>1000</v>
      </c>
      <c r="H16" s="167">
        <v>0</v>
      </c>
      <c r="I16" s="167"/>
      <c r="J16" s="98">
        <f t="shared" si="1"/>
        <v>0</v>
      </c>
      <c r="K16" s="221">
        <v>1000</v>
      </c>
      <c r="L16" s="167">
        <v>0</v>
      </c>
      <c r="M16" s="167"/>
      <c r="N16" s="98">
        <f t="shared" si="2"/>
        <v>0</v>
      </c>
      <c r="O16" s="9">
        <f t="shared" si="3"/>
        <v>0</v>
      </c>
    </row>
    <row r="17" spans="1:15" ht="15.75" customHeight="1">
      <c r="A17" s="11" t="s">
        <v>69</v>
      </c>
      <c r="B17" s="165">
        <v>1000</v>
      </c>
      <c r="C17" s="166">
        <v>1000</v>
      </c>
      <c r="D17" s="167">
        <v>100</v>
      </c>
      <c r="E17" s="167"/>
      <c r="F17" s="98">
        <f t="shared" si="0"/>
        <v>10</v>
      </c>
      <c r="G17" s="221">
        <v>1000</v>
      </c>
      <c r="H17" s="167">
        <v>100</v>
      </c>
      <c r="I17" s="167"/>
      <c r="J17" s="98">
        <f t="shared" si="1"/>
        <v>10</v>
      </c>
      <c r="K17" s="221">
        <v>1000</v>
      </c>
      <c r="L17" s="167">
        <v>305</v>
      </c>
      <c r="M17" s="167"/>
      <c r="N17" s="98">
        <f t="shared" si="2"/>
        <v>30.5</v>
      </c>
      <c r="O17" s="9">
        <f t="shared" si="3"/>
        <v>30.5</v>
      </c>
    </row>
    <row r="18" spans="1:15" ht="15.75" customHeight="1">
      <c r="A18" s="11" t="s">
        <v>25</v>
      </c>
      <c r="B18" s="165">
        <v>56522</v>
      </c>
      <c r="C18" s="166">
        <v>56522</v>
      </c>
      <c r="D18" s="167">
        <v>33698.33</v>
      </c>
      <c r="E18" s="167"/>
      <c r="F18" s="98">
        <f t="shared" si="0"/>
        <v>59.6</v>
      </c>
      <c r="G18" s="221">
        <v>56522</v>
      </c>
      <c r="H18" s="167">
        <v>38725.87</v>
      </c>
      <c r="I18" s="167"/>
      <c r="J18" s="98">
        <f t="shared" si="1"/>
        <v>68.5</v>
      </c>
      <c r="K18" s="221">
        <v>56522</v>
      </c>
      <c r="L18" s="167">
        <v>60419.73</v>
      </c>
      <c r="M18" s="167"/>
      <c r="N18" s="98">
        <f t="shared" si="2"/>
        <v>106.9</v>
      </c>
      <c r="O18" s="9">
        <f t="shared" si="3"/>
        <v>106.9</v>
      </c>
    </row>
    <row r="19" spans="1:15" ht="15.75" customHeight="1">
      <c r="A19" s="11" t="s">
        <v>26</v>
      </c>
      <c r="B19" s="165">
        <v>1735880</v>
      </c>
      <c r="C19" s="166">
        <v>1735880</v>
      </c>
      <c r="D19" s="167">
        <v>859258</v>
      </c>
      <c r="E19" s="167"/>
      <c r="F19" s="98">
        <f t="shared" si="0"/>
        <v>49.5</v>
      </c>
      <c r="G19" s="221">
        <v>1698990</v>
      </c>
      <c r="H19" s="167">
        <v>1272079</v>
      </c>
      <c r="I19" s="167"/>
      <c r="J19" s="98">
        <f t="shared" si="1"/>
        <v>74.9</v>
      </c>
      <c r="K19" s="221">
        <v>1714245</v>
      </c>
      <c r="L19" s="167">
        <v>1719511</v>
      </c>
      <c r="M19" s="167"/>
      <c r="N19" s="98">
        <f t="shared" si="2"/>
        <v>100.3</v>
      </c>
      <c r="O19" s="9">
        <f t="shared" si="3"/>
        <v>99.1</v>
      </c>
    </row>
    <row r="20" spans="1:15" ht="15.75" customHeight="1">
      <c r="A20" s="11" t="s">
        <v>27</v>
      </c>
      <c r="B20" s="165"/>
      <c r="C20" s="166"/>
      <c r="D20" s="167"/>
      <c r="E20" s="167"/>
      <c r="F20" s="98" t="e">
        <f t="shared" si="0"/>
        <v>#DIV/0!</v>
      </c>
      <c r="G20" s="221"/>
      <c r="H20" s="167"/>
      <c r="I20" s="167"/>
      <c r="J20" s="98" t="e">
        <f t="shared" si="1"/>
        <v>#DIV/0!</v>
      </c>
      <c r="K20" s="221"/>
      <c r="L20" s="167"/>
      <c r="M20" s="167"/>
      <c r="N20" s="98" t="e">
        <f t="shared" si="2"/>
        <v>#DIV/0!</v>
      </c>
      <c r="O20" s="9" t="e">
        <f t="shared" si="3"/>
        <v>#DIV/0!</v>
      </c>
    </row>
    <row r="21" spans="1:15" ht="15.75" customHeight="1">
      <c r="A21" s="11" t="s">
        <v>28</v>
      </c>
      <c r="B21" s="165"/>
      <c r="C21" s="166"/>
      <c r="D21" s="167"/>
      <c r="E21" s="167"/>
      <c r="F21" s="98" t="e">
        <f t="shared" si="0"/>
        <v>#DIV/0!</v>
      </c>
      <c r="G21" s="221"/>
      <c r="H21" s="167"/>
      <c r="I21" s="167"/>
      <c r="J21" s="98" t="e">
        <f t="shared" si="1"/>
        <v>#DIV/0!</v>
      </c>
      <c r="K21" s="221"/>
      <c r="L21" s="167"/>
      <c r="M21" s="167"/>
      <c r="N21" s="98" t="e">
        <f t="shared" si="2"/>
        <v>#DIV/0!</v>
      </c>
      <c r="O21" s="9" t="e">
        <f t="shared" si="3"/>
        <v>#DIV/0!</v>
      </c>
    </row>
    <row r="22" spans="1:15" ht="15.75" customHeight="1">
      <c r="A22" s="11" t="s">
        <v>29</v>
      </c>
      <c r="B22" s="165"/>
      <c r="C22" s="166"/>
      <c r="D22" s="167"/>
      <c r="E22" s="167"/>
      <c r="F22" s="98" t="e">
        <f t="shared" si="0"/>
        <v>#DIV/0!</v>
      </c>
      <c r="G22" s="221"/>
      <c r="H22" s="167"/>
      <c r="I22" s="167"/>
      <c r="J22" s="98" t="e">
        <f t="shared" si="1"/>
        <v>#DIV/0!</v>
      </c>
      <c r="K22" s="221"/>
      <c r="L22" s="167"/>
      <c r="M22" s="167"/>
      <c r="N22" s="98" t="e">
        <f t="shared" si="2"/>
        <v>#DIV/0!</v>
      </c>
      <c r="O22" s="9" t="e">
        <f t="shared" si="3"/>
        <v>#DIV/0!</v>
      </c>
    </row>
    <row r="23" spans="1:15" ht="15.75" customHeight="1">
      <c r="A23" s="11" t="s">
        <v>30</v>
      </c>
      <c r="B23" s="165"/>
      <c r="C23" s="166"/>
      <c r="D23" s="167"/>
      <c r="E23" s="167"/>
      <c r="F23" s="98" t="e">
        <f t="shared" si="0"/>
        <v>#DIV/0!</v>
      </c>
      <c r="G23" s="221"/>
      <c r="H23" s="167"/>
      <c r="I23" s="167"/>
      <c r="J23" s="98" t="e">
        <f t="shared" si="1"/>
        <v>#DIV/0!</v>
      </c>
      <c r="K23" s="221"/>
      <c r="L23" s="167"/>
      <c r="M23" s="167"/>
      <c r="N23" s="98" t="e">
        <f t="shared" si="2"/>
        <v>#DIV/0!</v>
      </c>
      <c r="O23" s="9" t="e">
        <f t="shared" si="3"/>
        <v>#DIV/0!</v>
      </c>
    </row>
    <row r="24" spans="1:15" ht="15.75" customHeight="1">
      <c r="A24" s="11" t="s">
        <v>70</v>
      </c>
      <c r="B24" s="165"/>
      <c r="C24" s="166"/>
      <c r="D24" s="167"/>
      <c r="E24" s="167"/>
      <c r="F24" s="98" t="e">
        <f t="shared" si="0"/>
        <v>#DIV/0!</v>
      </c>
      <c r="G24" s="221"/>
      <c r="H24" s="167"/>
      <c r="I24" s="167"/>
      <c r="J24" s="98" t="e">
        <f t="shared" si="1"/>
        <v>#DIV/0!</v>
      </c>
      <c r="K24" s="221"/>
      <c r="L24" s="167"/>
      <c r="M24" s="167"/>
      <c r="N24" s="98" t="e">
        <f t="shared" si="2"/>
        <v>#DIV/0!</v>
      </c>
      <c r="O24" s="9" t="e">
        <f t="shared" si="3"/>
        <v>#DIV/0!</v>
      </c>
    </row>
    <row r="25" spans="1:15" ht="15.75" customHeight="1">
      <c r="A25" s="11" t="s">
        <v>31</v>
      </c>
      <c r="B25" s="165"/>
      <c r="C25" s="166"/>
      <c r="D25" s="167"/>
      <c r="E25" s="167"/>
      <c r="F25" s="98" t="e">
        <f t="shared" si="0"/>
        <v>#DIV/0!</v>
      </c>
      <c r="G25" s="221"/>
      <c r="H25" s="167"/>
      <c r="I25" s="167"/>
      <c r="J25" s="98" t="e">
        <f t="shared" si="1"/>
        <v>#DIV/0!</v>
      </c>
      <c r="K25" s="221"/>
      <c r="L25" s="167"/>
      <c r="M25" s="167"/>
      <c r="N25" s="98" t="e">
        <f t="shared" si="2"/>
        <v>#DIV/0!</v>
      </c>
      <c r="O25" s="9" t="e">
        <f t="shared" si="3"/>
        <v>#DIV/0!</v>
      </c>
    </row>
    <row r="26" spans="1:15" ht="15.75" customHeight="1">
      <c r="A26" s="11" t="s">
        <v>32</v>
      </c>
      <c r="B26" s="165"/>
      <c r="C26" s="166"/>
      <c r="D26" s="167"/>
      <c r="E26" s="167"/>
      <c r="F26" s="98" t="e">
        <f t="shared" si="0"/>
        <v>#DIV/0!</v>
      </c>
      <c r="G26" s="221"/>
      <c r="H26" s="167"/>
      <c r="I26" s="167"/>
      <c r="J26" s="98" t="e">
        <f t="shared" si="1"/>
        <v>#DIV/0!</v>
      </c>
      <c r="K26" s="221"/>
      <c r="L26" s="167"/>
      <c r="M26" s="167"/>
      <c r="N26" s="98" t="e">
        <f t="shared" si="2"/>
        <v>#DIV/0!</v>
      </c>
      <c r="O26" s="9" t="e">
        <f t="shared" si="3"/>
        <v>#DIV/0!</v>
      </c>
    </row>
    <row r="27" spans="1:15" ht="15.75" customHeight="1">
      <c r="A27" s="11" t="s">
        <v>71</v>
      </c>
      <c r="B27" s="165"/>
      <c r="C27" s="166"/>
      <c r="D27" s="167"/>
      <c r="E27" s="167"/>
      <c r="F27" s="98" t="e">
        <f t="shared" si="0"/>
        <v>#DIV/0!</v>
      </c>
      <c r="G27" s="221"/>
      <c r="H27" s="167"/>
      <c r="I27" s="167"/>
      <c r="J27" s="98" t="e">
        <f t="shared" si="1"/>
        <v>#DIV/0!</v>
      </c>
      <c r="K27" s="221"/>
      <c r="L27" s="167"/>
      <c r="M27" s="167"/>
      <c r="N27" s="98" t="e">
        <f t="shared" si="2"/>
        <v>#DIV/0!</v>
      </c>
      <c r="O27" s="9" t="e">
        <f t="shared" si="3"/>
        <v>#DIV/0!</v>
      </c>
    </row>
    <row r="28" spans="1:15" ht="15.75" customHeight="1">
      <c r="A28" s="11" t="s">
        <v>33</v>
      </c>
      <c r="B28" s="165"/>
      <c r="C28" s="166"/>
      <c r="D28" s="167"/>
      <c r="E28" s="167"/>
      <c r="F28" s="98" t="e">
        <f t="shared" si="0"/>
        <v>#DIV/0!</v>
      </c>
      <c r="G28" s="221"/>
      <c r="H28" s="167"/>
      <c r="I28" s="167"/>
      <c r="J28" s="98" t="e">
        <f t="shared" si="1"/>
        <v>#DIV/0!</v>
      </c>
      <c r="K28" s="221"/>
      <c r="L28" s="167"/>
      <c r="M28" s="167"/>
      <c r="N28" s="98" t="e">
        <f t="shared" si="2"/>
        <v>#DIV/0!</v>
      </c>
      <c r="O28" s="9" t="e">
        <f t="shared" si="3"/>
        <v>#DIV/0!</v>
      </c>
    </row>
    <row r="29" spans="1:15" ht="15.75" customHeight="1">
      <c r="A29" s="11" t="s">
        <v>34</v>
      </c>
      <c r="B29" s="165"/>
      <c r="C29" s="166"/>
      <c r="D29" s="167"/>
      <c r="E29" s="167"/>
      <c r="F29" s="98" t="e">
        <f t="shared" si="0"/>
        <v>#DIV/0!</v>
      </c>
      <c r="G29" s="221"/>
      <c r="H29" s="167"/>
      <c r="I29" s="167"/>
      <c r="J29" s="98" t="e">
        <f t="shared" si="1"/>
        <v>#DIV/0!</v>
      </c>
      <c r="K29" s="221"/>
      <c r="L29" s="167"/>
      <c r="M29" s="167"/>
      <c r="N29" s="98" t="e">
        <f t="shared" si="2"/>
        <v>#DIV/0!</v>
      </c>
      <c r="O29" s="9" t="e">
        <f t="shared" si="3"/>
        <v>#DIV/0!</v>
      </c>
    </row>
    <row r="30" spans="1:15" ht="15.75" customHeight="1">
      <c r="A30" s="11" t="s">
        <v>72</v>
      </c>
      <c r="B30" s="165"/>
      <c r="C30" s="166"/>
      <c r="D30" s="167"/>
      <c r="E30" s="167"/>
      <c r="F30" s="98" t="e">
        <f t="shared" si="0"/>
        <v>#DIV/0!</v>
      </c>
      <c r="G30" s="221"/>
      <c r="H30" s="167"/>
      <c r="I30" s="167"/>
      <c r="J30" s="98" t="e">
        <f t="shared" si="1"/>
        <v>#DIV/0!</v>
      </c>
      <c r="K30" s="221"/>
      <c r="L30" s="167"/>
      <c r="M30" s="167"/>
      <c r="N30" s="98" t="e">
        <f t="shared" si="2"/>
        <v>#DIV/0!</v>
      </c>
      <c r="O30" s="9" t="e">
        <f t="shared" si="3"/>
        <v>#DIV/0!</v>
      </c>
    </row>
    <row r="31" spans="1:15" ht="15.75" customHeight="1">
      <c r="A31" s="11" t="s">
        <v>35</v>
      </c>
      <c r="B31" s="165"/>
      <c r="C31" s="166"/>
      <c r="D31" s="167"/>
      <c r="E31" s="167"/>
      <c r="F31" s="98" t="e">
        <f t="shared" si="0"/>
        <v>#DIV/0!</v>
      </c>
      <c r="G31" s="221"/>
      <c r="H31" s="167"/>
      <c r="I31" s="167"/>
      <c r="J31" s="98" t="e">
        <f t="shared" si="1"/>
        <v>#DIV/0!</v>
      </c>
      <c r="K31" s="221"/>
      <c r="L31" s="167"/>
      <c r="M31" s="167"/>
      <c r="N31" s="98" t="e">
        <f t="shared" si="2"/>
        <v>#DIV/0!</v>
      </c>
      <c r="O31" s="9" t="e">
        <f t="shared" si="3"/>
        <v>#DIV/0!</v>
      </c>
    </row>
    <row r="32" spans="1:15" ht="15">
      <c r="A32" s="11" t="s">
        <v>73</v>
      </c>
      <c r="B32" s="165"/>
      <c r="C32" s="166"/>
      <c r="D32" s="167"/>
      <c r="E32" s="167"/>
      <c r="F32" s="98" t="e">
        <f t="shared" si="0"/>
        <v>#DIV/0!</v>
      </c>
      <c r="G32" s="221"/>
      <c r="H32" s="167"/>
      <c r="I32" s="167"/>
      <c r="J32" s="98" t="e">
        <f t="shared" si="1"/>
        <v>#DIV/0!</v>
      </c>
      <c r="K32" s="221"/>
      <c r="L32" s="167"/>
      <c r="M32" s="167"/>
      <c r="N32" s="98" t="e">
        <f t="shared" si="2"/>
        <v>#DIV/0!</v>
      </c>
      <c r="O32" s="9" t="e">
        <f t="shared" si="3"/>
        <v>#DIV/0!</v>
      </c>
    </row>
    <row r="33" spans="1:15" ht="15">
      <c r="A33" s="11" t="s">
        <v>36</v>
      </c>
      <c r="B33" s="165"/>
      <c r="C33" s="166"/>
      <c r="D33" s="167"/>
      <c r="E33" s="167"/>
      <c r="F33" s="98" t="e">
        <f t="shared" si="0"/>
        <v>#DIV/0!</v>
      </c>
      <c r="G33" s="221"/>
      <c r="H33" s="167"/>
      <c r="I33" s="167"/>
      <c r="J33" s="98" t="e">
        <f t="shared" si="1"/>
        <v>#DIV/0!</v>
      </c>
      <c r="K33" s="221"/>
      <c r="L33" s="167"/>
      <c r="M33" s="167"/>
      <c r="N33" s="98" t="e">
        <f t="shared" si="2"/>
        <v>#DIV/0!</v>
      </c>
      <c r="O33" s="9" t="e">
        <f t="shared" si="3"/>
        <v>#DIV/0!</v>
      </c>
    </row>
    <row r="34" spans="1:15" ht="15">
      <c r="A34" s="11" t="s">
        <v>74</v>
      </c>
      <c r="B34" s="165">
        <v>90000</v>
      </c>
      <c r="C34" s="166">
        <v>90000</v>
      </c>
      <c r="D34" s="167">
        <v>24924.5</v>
      </c>
      <c r="E34" s="167"/>
      <c r="F34" s="98">
        <f>ROUND((D34+E34)/(C34/100),1)</f>
        <v>27.7</v>
      </c>
      <c r="G34" s="221">
        <v>90000</v>
      </c>
      <c r="H34" s="167">
        <v>82063.5</v>
      </c>
      <c r="I34" s="167"/>
      <c r="J34" s="98">
        <f>ROUND((H34+I34)/(G34/100),1)</f>
        <v>91.2</v>
      </c>
      <c r="K34" s="221">
        <v>80000</v>
      </c>
      <c r="L34" s="167">
        <v>82513.5</v>
      </c>
      <c r="M34" s="167"/>
      <c r="N34" s="98">
        <f>ROUND((L34+M34)/(K34/100),1)</f>
        <v>103.1</v>
      </c>
      <c r="O34" s="9">
        <f t="shared" si="3"/>
        <v>91.7</v>
      </c>
    </row>
    <row r="35" spans="1:15" ht="15">
      <c r="A35" s="11" t="s">
        <v>37</v>
      </c>
      <c r="B35" s="168"/>
      <c r="C35" s="169"/>
      <c r="D35" s="170"/>
      <c r="E35" s="170"/>
      <c r="F35" s="99" t="e">
        <f>ROUND((D35+E35)/(C35/100),1)</f>
        <v>#DIV/0!</v>
      </c>
      <c r="G35" s="222"/>
      <c r="H35" s="170"/>
      <c r="I35" s="170"/>
      <c r="J35" s="99" t="e">
        <f>ROUND((H35+I35)/(G35/100),1)</f>
        <v>#DIV/0!</v>
      </c>
      <c r="K35" s="222"/>
      <c r="L35" s="170"/>
      <c r="M35" s="170"/>
      <c r="N35" s="99" t="e">
        <f>ROUND((L35+M35)/(K35/100),1)</f>
        <v>#DIV/0!</v>
      </c>
      <c r="O35" s="9" t="e">
        <f t="shared" si="3"/>
        <v>#DIV/0!</v>
      </c>
    </row>
    <row r="36" spans="1:15" ht="15.75" thickBot="1">
      <c r="A36" s="16" t="s">
        <v>38</v>
      </c>
      <c r="B36" s="171"/>
      <c r="C36" s="172"/>
      <c r="D36" s="173"/>
      <c r="E36" s="173"/>
      <c r="F36" s="99" t="e">
        <f>ROUND((D36+E36)/(C36/100),1)</f>
        <v>#DIV/0!</v>
      </c>
      <c r="G36" s="173"/>
      <c r="H36" s="173"/>
      <c r="I36" s="173"/>
      <c r="J36" s="99" t="e">
        <f>ROUND((H36+I36)/(G36/100),1)</f>
        <v>#DIV/0!</v>
      </c>
      <c r="K36" s="173"/>
      <c r="L36" s="173"/>
      <c r="M36" s="173"/>
      <c r="N36" s="99" t="e">
        <f>ROUND((L36+M36)/(K36/100),1)</f>
        <v>#DIV/0!</v>
      </c>
      <c r="O36" s="9" t="e">
        <f t="shared" si="3"/>
        <v>#DIV/0!</v>
      </c>
    </row>
    <row r="37" spans="1:15" ht="15.75" thickBot="1">
      <c r="A37" s="17" t="s">
        <v>39</v>
      </c>
      <c r="B37" s="174">
        <f>SUM(B5:B36)</f>
        <v>2335902</v>
      </c>
      <c r="C37" s="175">
        <f>SUM(C5:C36)</f>
        <v>2335902</v>
      </c>
      <c r="D37" s="176">
        <f>SUM(D5:D36)</f>
        <v>1148587.18</v>
      </c>
      <c r="E37" s="177">
        <f>SUM(E5:E35)</f>
        <v>0</v>
      </c>
      <c r="F37" s="100">
        <f t="shared" si="0"/>
        <v>49.2</v>
      </c>
      <c r="G37" s="174">
        <f>SUM(G5:G36)</f>
        <v>2299012</v>
      </c>
      <c r="H37" s="176">
        <f>SUM(H5:H36)</f>
        <v>1749075.75</v>
      </c>
      <c r="I37" s="176">
        <f>SUM(I5:I35)</f>
        <v>0</v>
      </c>
      <c r="J37" s="100">
        <f t="shared" si="1"/>
        <v>76.1</v>
      </c>
      <c r="K37" s="174">
        <f>SUM(K5:K36)</f>
        <v>2304267</v>
      </c>
      <c r="L37" s="176">
        <f>SUM(L5:L36)</f>
        <v>2341824.49</v>
      </c>
      <c r="M37" s="177">
        <f>SUM(M5:M35)</f>
        <v>0</v>
      </c>
      <c r="N37" s="100">
        <f t="shared" si="2"/>
        <v>101.6</v>
      </c>
      <c r="O37" s="9">
        <f t="shared" si="3"/>
        <v>100.3</v>
      </c>
    </row>
    <row r="38" spans="1:14" ht="15">
      <c r="A38" s="89"/>
      <c r="B38" s="122"/>
      <c r="C38" s="122"/>
      <c r="D38" s="244"/>
      <c r="E38" s="122"/>
      <c r="F38" s="123"/>
      <c r="G38" s="122"/>
      <c r="H38" s="122"/>
      <c r="I38" s="122"/>
      <c r="J38" s="123"/>
      <c r="K38" s="244"/>
      <c r="L38" s="244"/>
      <c r="M38" s="244"/>
      <c r="N38" s="123"/>
    </row>
    <row r="39" spans="1:14" ht="15.75" thickBot="1">
      <c r="A39" s="35" t="s">
        <v>57</v>
      </c>
      <c r="B39" s="79"/>
      <c r="C39" s="79"/>
      <c r="D39" s="246"/>
      <c r="E39" s="122"/>
      <c r="F39" s="123"/>
      <c r="G39" s="122"/>
      <c r="H39" s="122"/>
      <c r="I39" s="122"/>
      <c r="J39" s="123"/>
      <c r="K39" s="244"/>
      <c r="L39" s="244"/>
      <c r="M39" s="244"/>
      <c r="N39" s="123"/>
    </row>
    <row r="40" spans="1:14" ht="15">
      <c r="A40" s="19"/>
      <c r="B40" s="81" t="s">
        <v>10</v>
      </c>
      <c r="C40" s="80" t="s">
        <v>14</v>
      </c>
      <c r="D40" s="248" t="s">
        <v>15</v>
      </c>
      <c r="E40" s="122"/>
      <c r="F40" s="123"/>
      <c r="G40" s="122"/>
      <c r="H40" s="122"/>
      <c r="I40" s="122"/>
      <c r="J40" s="123"/>
      <c r="K40" s="244"/>
      <c r="L40" s="244"/>
      <c r="M40" s="244"/>
      <c r="N40" s="123"/>
    </row>
    <row r="41" spans="1:14" ht="15">
      <c r="A41" s="20" t="s">
        <v>58</v>
      </c>
      <c r="B41" s="178">
        <v>0</v>
      </c>
      <c r="C41" s="210">
        <v>0</v>
      </c>
      <c r="D41" s="252">
        <v>0</v>
      </c>
      <c r="E41" s="122"/>
      <c r="F41" s="123"/>
      <c r="G41" s="122"/>
      <c r="H41" s="122"/>
      <c r="I41" s="122"/>
      <c r="J41" s="123"/>
      <c r="K41" s="244"/>
      <c r="L41" s="244"/>
      <c r="M41" s="244"/>
      <c r="N41" s="123"/>
    </row>
    <row r="42" spans="1:14" ht="15">
      <c r="A42" s="36" t="s">
        <v>61</v>
      </c>
      <c r="B42" s="178">
        <v>0</v>
      </c>
      <c r="C42" s="210">
        <v>0</v>
      </c>
      <c r="D42" s="252">
        <v>0</v>
      </c>
      <c r="E42" s="122"/>
      <c r="F42" s="123"/>
      <c r="G42" s="122"/>
      <c r="H42" s="122"/>
      <c r="I42" s="122"/>
      <c r="J42" s="123"/>
      <c r="K42" s="244"/>
      <c r="L42" s="244"/>
      <c r="M42" s="244"/>
      <c r="N42" s="123"/>
    </row>
    <row r="43" spans="1:14" ht="15">
      <c r="A43" s="36" t="s">
        <v>59</v>
      </c>
      <c r="B43" s="178">
        <v>5248</v>
      </c>
      <c r="C43" s="210">
        <v>8833</v>
      </c>
      <c r="D43" s="252">
        <v>5665.35</v>
      </c>
      <c r="E43" s="122"/>
      <c r="F43" s="123"/>
      <c r="G43" s="122"/>
      <c r="H43" s="122"/>
      <c r="I43" s="122"/>
      <c r="J43" s="123"/>
      <c r="K43" s="244"/>
      <c r="L43" s="244"/>
      <c r="M43" s="244"/>
      <c r="N43" s="123"/>
    </row>
    <row r="44" spans="1:14" ht="15.75" thickBot="1">
      <c r="A44" s="21" t="s">
        <v>60</v>
      </c>
      <c r="B44" s="179">
        <v>0</v>
      </c>
      <c r="C44" s="211">
        <v>0</v>
      </c>
      <c r="D44" s="253">
        <v>0</v>
      </c>
      <c r="E44" s="122"/>
      <c r="F44" s="123"/>
      <c r="G44" s="122"/>
      <c r="H44" s="122"/>
      <c r="I44" s="122"/>
      <c r="J44" s="123"/>
      <c r="K44" s="244"/>
      <c r="L44" s="244"/>
      <c r="M44" s="244"/>
      <c r="N44" s="123"/>
    </row>
    <row r="45" spans="1:14" ht="15">
      <c r="A45" s="89"/>
      <c r="B45" s="122"/>
      <c r="C45" s="122"/>
      <c r="D45" s="244"/>
      <c r="E45" s="122"/>
      <c r="F45" s="123"/>
      <c r="G45" s="122"/>
      <c r="H45" s="122"/>
      <c r="I45" s="122"/>
      <c r="J45" s="123"/>
      <c r="K45" s="244"/>
      <c r="L45" s="244"/>
      <c r="M45" s="244"/>
      <c r="N45" s="123"/>
    </row>
    <row r="47" spans="1:14" ht="16.5" thickBot="1">
      <c r="A47" s="1" t="s">
        <v>45</v>
      </c>
      <c r="B47" s="78" t="s">
        <v>1</v>
      </c>
      <c r="C47" s="78"/>
      <c r="D47" s="246"/>
      <c r="E47" s="37"/>
      <c r="F47" s="1"/>
      <c r="G47" s="78"/>
      <c r="H47" s="79"/>
      <c r="I47" s="37"/>
      <c r="J47" s="1"/>
      <c r="K47" s="245"/>
      <c r="L47" s="246"/>
      <c r="M47" s="246"/>
      <c r="N47" s="1"/>
    </row>
    <row r="48" spans="1:15" ht="15">
      <c r="A48" s="2" t="s">
        <v>2</v>
      </c>
      <c r="B48" s="39" t="s">
        <v>3</v>
      </c>
      <c r="C48" s="40" t="s">
        <v>4</v>
      </c>
      <c r="D48" s="240" t="s">
        <v>5</v>
      </c>
      <c r="E48" s="62"/>
      <c r="F48" s="4" t="s">
        <v>6</v>
      </c>
      <c r="G48" s="42" t="s">
        <v>4</v>
      </c>
      <c r="H48" s="41" t="s">
        <v>7</v>
      </c>
      <c r="I48" s="62"/>
      <c r="J48" s="4" t="s">
        <v>6</v>
      </c>
      <c r="K48" s="239" t="s">
        <v>4</v>
      </c>
      <c r="L48" s="240" t="s">
        <v>8</v>
      </c>
      <c r="M48" s="241"/>
      <c r="N48" s="4" t="s">
        <v>6</v>
      </c>
      <c r="O48" s="92" t="s">
        <v>62</v>
      </c>
    </row>
    <row r="49" spans="1:15" ht="15.75" thickBot="1">
      <c r="A49" s="5"/>
      <c r="B49" s="43" t="s">
        <v>9</v>
      </c>
      <c r="C49" s="44" t="s">
        <v>10</v>
      </c>
      <c r="D49" s="243" t="s">
        <v>11</v>
      </c>
      <c r="E49" s="45" t="s">
        <v>12</v>
      </c>
      <c r="F49" s="7" t="s">
        <v>13</v>
      </c>
      <c r="G49" s="46" t="s">
        <v>14</v>
      </c>
      <c r="H49" s="45" t="s">
        <v>11</v>
      </c>
      <c r="I49" s="45" t="s">
        <v>12</v>
      </c>
      <c r="J49" s="7" t="s">
        <v>13</v>
      </c>
      <c r="K49" s="242" t="s">
        <v>15</v>
      </c>
      <c r="L49" s="243" t="s">
        <v>11</v>
      </c>
      <c r="M49" s="243" t="s">
        <v>12</v>
      </c>
      <c r="N49" s="7" t="s">
        <v>13</v>
      </c>
      <c r="O49" s="93" t="s">
        <v>63</v>
      </c>
    </row>
    <row r="50" spans="1:15" ht="15">
      <c r="A50" s="22" t="s">
        <v>77</v>
      </c>
      <c r="B50" s="180"/>
      <c r="C50" s="181"/>
      <c r="D50" s="182">
        <v>0</v>
      </c>
      <c r="E50" s="183"/>
      <c r="F50" s="101" t="e">
        <f>ROUND((D50+E50)/(C50/100),1)</f>
        <v>#DIV/0!</v>
      </c>
      <c r="G50" s="181"/>
      <c r="H50" s="182"/>
      <c r="I50" s="183"/>
      <c r="J50" s="101" t="e">
        <f>ROUND((H50+I50)/(G50/100),1)</f>
        <v>#DIV/0!</v>
      </c>
      <c r="K50" s="181"/>
      <c r="L50" s="182"/>
      <c r="M50" s="257"/>
      <c r="N50" s="101" t="e">
        <f>ROUND((L50+M50)/(K50/100),1)</f>
        <v>#DIV/0!</v>
      </c>
      <c r="O50" s="9" t="e">
        <f aca="true" t="shared" si="4" ref="O50:O76">ROUND((D50+E50)/(B50/100),1)</f>
        <v>#DIV/0!</v>
      </c>
    </row>
    <row r="51" spans="1:15" ht="15">
      <c r="A51" s="24" t="s">
        <v>78</v>
      </c>
      <c r="B51" s="184">
        <v>158000</v>
      </c>
      <c r="C51" s="185">
        <v>158000</v>
      </c>
      <c r="D51" s="186">
        <v>94428</v>
      </c>
      <c r="E51" s="187"/>
      <c r="F51" s="102">
        <f aca="true" t="shared" si="5" ref="F51:F76">ROUND((D51+E51)/(C51/100),1)</f>
        <v>59.8</v>
      </c>
      <c r="G51" s="185">
        <v>158000</v>
      </c>
      <c r="H51" s="186">
        <v>113833</v>
      </c>
      <c r="I51" s="187"/>
      <c r="J51" s="102">
        <f aca="true" t="shared" si="6" ref="J51:J76">ROUND((H51+I51)/(G51/100),1)</f>
        <v>72</v>
      </c>
      <c r="K51" s="185">
        <v>158000</v>
      </c>
      <c r="L51" s="186">
        <v>166993</v>
      </c>
      <c r="M51" s="223"/>
      <c r="N51" s="102">
        <f aca="true" t="shared" si="7" ref="N51:N76">ROUND((L51+M51)/(K51/100),1)</f>
        <v>105.7</v>
      </c>
      <c r="O51" s="9">
        <f t="shared" si="4"/>
        <v>59.8</v>
      </c>
    </row>
    <row r="52" spans="1:15" ht="15">
      <c r="A52" s="24" t="s">
        <v>46</v>
      </c>
      <c r="B52" s="184"/>
      <c r="C52" s="185"/>
      <c r="D52" s="186"/>
      <c r="E52" s="187"/>
      <c r="F52" s="102" t="e">
        <f t="shared" si="5"/>
        <v>#DIV/0!</v>
      </c>
      <c r="G52" s="185"/>
      <c r="H52" s="186"/>
      <c r="I52" s="187"/>
      <c r="J52" s="102" t="e">
        <f t="shared" si="6"/>
        <v>#DIV/0!</v>
      </c>
      <c r="K52" s="185"/>
      <c r="L52" s="186"/>
      <c r="M52" s="223"/>
      <c r="N52" s="102" t="e">
        <f t="shared" si="7"/>
        <v>#DIV/0!</v>
      </c>
      <c r="O52" s="9" t="e">
        <f t="shared" si="4"/>
        <v>#DIV/0!</v>
      </c>
    </row>
    <row r="53" spans="1:15" ht="15">
      <c r="A53" s="24" t="s">
        <v>79</v>
      </c>
      <c r="B53" s="184"/>
      <c r="C53" s="185"/>
      <c r="D53" s="186"/>
      <c r="E53" s="187"/>
      <c r="F53" s="102" t="e">
        <f t="shared" si="5"/>
        <v>#DIV/0!</v>
      </c>
      <c r="G53" s="185"/>
      <c r="H53" s="186"/>
      <c r="I53" s="187"/>
      <c r="J53" s="102" t="e">
        <f t="shared" si="6"/>
        <v>#DIV/0!</v>
      </c>
      <c r="K53" s="185"/>
      <c r="L53" s="186"/>
      <c r="M53" s="223"/>
      <c r="N53" s="102" t="e">
        <f t="shared" si="7"/>
        <v>#DIV/0!</v>
      </c>
      <c r="O53" s="9" t="e">
        <f t="shared" si="4"/>
        <v>#DIV/0!</v>
      </c>
    </row>
    <row r="54" spans="1:15" ht="15">
      <c r="A54" s="24" t="s">
        <v>80</v>
      </c>
      <c r="B54" s="184"/>
      <c r="C54" s="185"/>
      <c r="D54" s="186"/>
      <c r="E54" s="187"/>
      <c r="F54" s="102" t="e">
        <f t="shared" si="5"/>
        <v>#DIV/0!</v>
      </c>
      <c r="G54" s="185"/>
      <c r="H54" s="186"/>
      <c r="I54" s="187"/>
      <c r="J54" s="102" t="e">
        <f t="shared" si="6"/>
        <v>#DIV/0!</v>
      </c>
      <c r="K54" s="185"/>
      <c r="L54" s="186"/>
      <c r="M54" s="223"/>
      <c r="N54" s="102" t="e">
        <f t="shared" si="7"/>
        <v>#DIV/0!</v>
      </c>
      <c r="O54" s="9" t="e">
        <f t="shared" si="4"/>
        <v>#DIV/0!</v>
      </c>
    </row>
    <row r="55" spans="1:15" ht="15">
      <c r="A55" s="24" t="s">
        <v>47</v>
      </c>
      <c r="B55" s="184"/>
      <c r="C55" s="185"/>
      <c r="D55" s="186"/>
      <c r="E55" s="187"/>
      <c r="F55" s="102" t="e">
        <f t="shared" si="5"/>
        <v>#DIV/0!</v>
      </c>
      <c r="G55" s="185"/>
      <c r="H55" s="186"/>
      <c r="I55" s="187"/>
      <c r="J55" s="102" t="e">
        <f t="shared" si="6"/>
        <v>#DIV/0!</v>
      </c>
      <c r="K55" s="185"/>
      <c r="L55" s="186"/>
      <c r="M55" s="223"/>
      <c r="N55" s="102" t="e">
        <f t="shared" si="7"/>
        <v>#DIV/0!</v>
      </c>
      <c r="O55" s="9" t="e">
        <f t="shared" si="4"/>
        <v>#DIV/0!</v>
      </c>
    </row>
    <row r="56" spans="1:15" ht="15">
      <c r="A56" s="24" t="s">
        <v>81</v>
      </c>
      <c r="B56" s="184"/>
      <c r="C56" s="185"/>
      <c r="D56" s="186"/>
      <c r="E56" s="187"/>
      <c r="F56" s="102" t="e">
        <f t="shared" si="5"/>
        <v>#DIV/0!</v>
      </c>
      <c r="G56" s="185"/>
      <c r="H56" s="186"/>
      <c r="I56" s="187"/>
      <c r="J56" s="102" t="e">
        <f t="shared" si="6"/>
        <v>#DIV/0!</v>
      </c>
      <c r="K56" s="185"/>
      <c r="L56" s="186"/>
      <c r="M56" s="223"/>
      <c r="N56" s="102" t="e">
        <f t="shared" si="7"/>
        <v>#DIV/0!</v>
      </c>
      <c r="O56" s="9" t="e">
        <f t="shared" si="4"/>
        <v>#DIV/0!</v>
      </c>
    </row>
    <row r="57" spans="1:15" ht="15">
      <c r="A57" s="24" t="s">
        <v>82</v>
      </c>
      <c r="B57" s="184"/>
      <c r="C57" s="185"/>
      <c r="D57" s="186"/>
      <c r="E57" s="187"/>
      <c r="F57" s="102" t="e">
        <f t="shared" si="5"/>
        <v>#DIV/0!</v>
      </c>
      <c r="G57" s="185"/>
      <c r="H57" s="186"/>
      <c r="I57" s="187"/>
      <c r="J57" s="102" t="e">
        <f t="shared" si="6"/>
        <v>#DIV/0!</v>
      </c>
      <c r="K57" s="185"/>
      <c r="L57" s="186"/>
      <c r="M57" s="223"/>
      <c r="N57" s="102" t="e">
        <f t="shared" si="7"/>
        <v>#DIV/0!</v>
      </c>
      <c r="O57" s="9" t="e">
        <f t="shared" si="4"/>
        <v>#DIV/0!</v>
      </c>
    </row>
    <row r="58" spans="1:15" ht="15">
      <c r="A58" s="24" t="s">
        <v>48</v>
      </c>
      <c r="B58" s="184"/>
      <c r="C58" s="185"/>
      <c r="D58" s="186"/>
      <c r="E58" s="187"/>
      <c r="F58" s="102" t="e">
        <f t="shared" si="5"/>
        <v>#DIV/0!</v>
      </c>
      <c r="G58" s="185"/>
      <c r="H58" s="186"/>
      <c r="I58" s="187"/>
      <c r="J58" s="102" t="e">
        <f t="shared" si="6"/>
        <v>#DIV/0!</v>
      </c>
      <c r="K58" s="185"/>
      <c r="L58" s="186"/>
      <c r="M58" s="223"/>
      <c r="N58" s="102" t="e">
        <f t="shared" si="7"/>
        <v>#DIV/0!</v>
      </c>
      <c r="O58" s="9" t="e">
        <f t="shared" si="4"/>
        <v>#DIV/0!</v>
      </c>
    </row>
    <row r="59" spans="1:15" ht="15">
      <c r="A59" s="24" t="s">
        <v>49</v>
      </c>
      <c r="B59" s="184"/>
      <c r="C59" s="185"/>
      <c r="D59" s="186"/>
      <c r="E59" s="187"/>
      <c r="F59" s="102" t="e">
        <f t="shared" si="5"/>
        <v>#DIV/0!</v>
      </c>
      <c r="G59" s="185"/>
      <c r="H59" s="186"/>
      <c r="I59" s="187"/>
      <c r="J59" s="102" t="e">
        <f t="shared" si="6"/>
        <v>#DIV/0!</v>
      </c>
      <c r="K59" s="185"/>
      <c r="L59" s="186"/>
      <c r="M59" s="223"/>
      <c r="N59" s="102" t="e">
        <f t="shared" si="7"/>
        <v>#DIV/0!</v>
      </c>
      <c r="O59" s="9" t="e">
        <f t="shared" si="4"/>
        <v>#DIV/0!</v>
      </c>
    </row>
    <row r="60" spans="1:15" ht="15">
      <c r="A60" s="24" t="s">
        <v>50</v>
      </c>
      <c r="B60" s="184"/>
      <c r="C60" s="185"/>
      <c r="D60" s="186"/>
      <c r="E60" s="187"/>
      <c r="F60" s="102" t="e">
        <f t="shared" si="5"/>
        <v>#DIV/0!</v>
      </c>
      <c r="G60" s="185">
        <v>0</v>
      </c>
      <c r="H60" s="186"/>
      <c r="I60" s="187"/>
      <c r="J60" s="102" t="e">
        <f t="shared" si="6"/>
        <v>#DIV/0!</v>
      </c>
      <c r="K60" s="185">
        <v>0</v>
      </c>
      <c r="L60" s="186">
        <v>18736</v>
      </c>
      <c r="M60" s="223"/>
      <c r="N60" s="102" t="e">
        <f t="shared" si="7"/>
        <v>#DIV/0!</v>
      </c>
      <c r="O60" s="9" t="e">
        <f t="shared" si="4"/>
        <v>#DIV/0!</v>
      </c>
    </row>
    <row r="61" spans="1:15" ht="15">
      <c r="A61" s="24" t="s">
        <v>83</v>
      </c>
      <c r="B61" s="184">
        <v>57000</v>
      </c>
      <c r="C61" s="185">
        <v>57000</v>
      </c>
      <c r="D61" s="186">
        <v>36720</v>
      </c>
      <c r="E61" s="187"/>
      <c r="F61" s="102">
        <f t="shared" si="5"/>
        <v>64.4</v>
      </c>
      <c r="G61" s="185">
        <v>57000</v>
      </c>
      <c r="H61" s="186">
        <v>42120</v>
      </c>
      <c r="I61" s="187"/>
      <c r="J61" s="102">
        <f t="shared" si="6"/>
        <v>73.9</v>
      </c>
      <c r="K61" s="185">
        <v>57000</v>
      </c>
      <c r="L61" s="186">
        <v>58320</v>
      </c>
      <c r="M61" s="223"/>
      <c r="N61" s="102">
        <f t="shared" si="7"/>
        <v>102.3</v>
      </c>
      <c r="O61" s="9">
        <f t="shared" si="4"/>
        <v>64.4</v>
      </c>
    </row>
    <row r="62" spans="1:15" ht="15">
      <c r="A62" s="24" t="s">
        <v>51</v>
      </c>
      <c r="B62" s="184">
        <v>900</v>
      </c>
      <c r="C62" s="185">
        <v>900</v>
      </c>
      <c r="D62" s="186">
        <v>457.37</v>
      </c>
      <c r="E62" s="187"/>
      <c r="F62" s="102">
        <f t="shared" si="5"/>
        <v>50.8</v>
      </c>
      <c r="G62" s="185">
        <v>900</v>
      </c>
      <c r="H62" s="186">
        <v>635.42</v>
      </c>
      <c r="I62" s="187"/>
      <c r="J62" s="102">
        <f t="shared" si="6"/>
        <v>70.6</v>
      </c>
      <c r="K62" s="185">
        <v>900</v>
      </c>
      <c r="L62" s="186">
        <v>781.61</v>
      </c>
      <c r="M62" s="223"/>
      <c r="N62" s="102">
        <f t="shared" si="7"/>
        <v>86.8</v>
      </c>
      <c r="O62" s="9">
        <f t="shared" si="4"/>
        <v>50.8</v>
      </c>
    </row>
    <row r="63" spans="1:15" ht="15">
      <c r="A63" s="24" t="s">
        <v>52</v>
      </c>
      <c r="B63" s="184"/>
      <c r="C63" s="185"/>
      <c r="D63" s="186"/>
      <c r="E63" s="187"/>
      <c r="F63" s="102" t="e">
        <f t="shared" si="5"/>
        <v>#DIV/0!</v>
      </c>
      <c r="G63" s="185"/>
      <c r="H63" s="186"/>
      <c r="I63" s="187"/>
      <c r="J63" s="102" t="e">
        <f t="shared" si="6"/>
        <v>#DIV/0!</v>
      </c>
      <c r="K63" s="185"/>
      <c r="L63" s="186"/>
      <c r="M63" s="223"/>
      <c r="N63" s="102" t="e">
        <f t="shared" si="7"/>
        <v>#DIV/0!</v>
      </c>
      <c r="O63" s="9" t="e">
        <f t="shared" si="4"/>
        <v>#DIV/0!</v>
      </c>
    </row>
    <row r="64" spans="1:15" ht="15">
      <c r="A64" s="24" t="s">
        <v>53</v>
      </c>
      <c r="B64" s="184"/>
      <c r="C64" s="185"/>
      <c r="D64" s="186"/>
      <c r="E64" s="187"/>
      <c r="F64" s="102" t="e">
        <f t="shared" si="5"/>
        <v>#DIV/0!</v>
      </c>
      <c r="G64" s="185"/>
      <c r="H64" s="186"/>
      <c r="I64" s="187"/>
      <c r="J64" s="102" t="e">
        <f t="shared" si="6"/>
        <v>#DIV/0!</v>
      </c>
      <c r="K64" s="185"/>
      <c r="L64" s="186"/>
      <c r="M64" s="223"/>
      <c r="N64" s="102" t="e">
        <f t="shared" si="7"/>
        <v>#DIV/0!</v>
      </c>
      <c r="O64" s="9" t="e">
        <f t="shared" si="4"/>
        <v>#DIV/0!</v>
      </c>
    </row>
    <row r="65" spans="1:15" ht="15">
      <c r="A65" s="24" t="s">
        <v>84</v>
      </c>
      <c r="B65" s="184"/>
      <c r="C65" s="185"/>
      <c r="D65" s="186"/>
      <c r="E65" s="187"/>
      <c r="F65" s="102" t="e">
        <f t="shared" si="5"/>
        <v>#DIV/0!</v>
      </c>
      <c r="G65" s="185"/>
      <c r="H65" s="186"/>
      <c r="I65" s="187"/>
      <c r="J65" s="102" t="e">
        <f t="shared" si="6"/>
        <v>#DIV/0!</v>
      </c>
      <c r="K65" s="185"/>
      <c r="L65" s="186"/>
      <c r="M65" s="223"/>
      <c r="N65" s="102" t="e">
        <f t="shared" si="7"/>
        <v>#DIV/0!</v>
      </c>
      <c r="O65" s="9" t="e">
        <f t="shared" si="4"/>
        <v>#DIV/0!</v>
      </c>
    </row>
    <row r="66" spans="1:15" ht="15">
      <c r="A66" s="26" t="s">
        <v>54</v>
      </c>
      <c r="B66" s="184">
        <f>SUM(B50:B65)</f>
        <v>215900</v>
      </c>
      <c r="C66" s="185">
        <f>SUM(C50:C65)</f>
        <v>215900</v>
      </c>
      <c r="D66" s="186">
        <f>SUM(D50:D65)</f>
        <v>131605.37</v>
      </c>
      <c r="E66" s="188">
        <f>SUM(E50:E65)</f>
        <v>0</v>
      </c>
      <c r="F66" s="102">
        <f t="shared" si="5"/>
        <v>61</v>
      </c>
      <c r="G66" s="185">
        <f>SUM(G50:G65)</f>
        <v>215900</v>
      </c>
      <c r="H66" s="186">
        <f>SUM(H50:H65)</f>
        <v>156588.42</v>
      </c>
      <c r="I66" s="223">
        <f>SUM(I50:I65)</f>
        <v>0</v>
      </c>
      <c r="J66" s="102">
        <f t="shared" si="6"/>
        <v>72.5</v>
      </c>
      <c r="K66" s="185">
        <f>SUM(K50:K65)</f>
        <v>215900</v>
      </c>
      <c r="L66" s="186">
        <f>SUM(L50:L65)</f>
        <v>244830.61</v>
      </c>
      <c r="M66" s="223">
        <f>SUM(M50:M65)</f>
        <v>0</v>
      </c>
      <c r="N66" s="102">
        <f t="shared" si="7"/>
        <v>113.4</v>
      </c>
      <c r="O66" s="9">
        <f t="shared" si="4"/>
        <v>61</v>
      </c>
    </row>
    <row r="67" spans="1:15" ht="15">
      <c r="A67" s="24" t="s">
        <v>85</v>
      </c>
      <c r="B67" s="189"/>
      <c r="C67" s="190"/>
      <c r="D67" s="191">
        <v>0</v>
      </c>
      <c r="E67" s="192"/>
      <c r="F67" s="102" t="e">
        <f t="shared" si="5"/>
        <v>#DIV/0!</v>
      </c>
      <c r="G67" s="190"/>
      <c r="H67" s="191"/>
      <c r="I67" s="224"/>
      <c r="J67" s="102" t="e">
        <f t="shared" si="6"/>
        <v>#DIV/0!</v>
      </c>
      <c r="K67" s="190"/>
      <c r="L67" s="191"/>
      <c r="M67" s="224"/>
      <c r="N67" s="102" t="e">
        <f t="shared" si="7"/>
        <v>#DIV/0!</v>
      </c>
      <c r="O67" s="9" t="e">
        <f t="shared" si="4"/>
        <v>#DIV/0!</v>
      </c>
    </row>
    <row r="68" spans="1:15" ht="15">
      <c r="A68" s="24" t="s">
        <v>86</v>
      </c>
      <c r="B68" s="189">
        <v>397141</v>
      </c>
      <c r="C68" s="190">
        <v>397141</v>
      </c>
      <c r="D68" s="191">
        <v>198570.49</v>
      </c>
      <c r="E68" s="193"/>
      <c r="F68" s="103">
        <f t="shared" si="5"/>
        <v>50</v>
      </c>
      <c r="G68" s="190">
        <v>397141</v>
      </c>
      <c r="H68" s="191">
        <v>292898.26</v>
      </c>
      <c r="I68" s="224"/>
      <c r="J68" s="103">
        <f t="shared" si="6"/>
        <v>73.8</v>
      </c>
      <c r="K68" s="190">
        <v>397141</v>
      </c>
      <c r="L68" s="191">
        <v>397141</v>
      </c>
      <c r="M68" s="224"/>
      <c r="N68" s="103">
        <f t="shared" si="7"/>
        <v>100</v>
      </c>
      <c r="O68" s="9">
        <f t="shared" si="4"/>
        <v>50</v>
      </c>
    </row>
    <row r="69" spans="1:15" ht="15">
      <c r="A69" s="26" t="s">
        <v>87</v>
      </c>
      <c r="B69" s="194"/>
      <c r="C69" s="195"/>
      <c r="D69" s="196">
        <v>0</v>
      </c>
      <c r="E69" s="197"/>
      <c r="F69" s="103" t="e">
        <f t="shared" si="5"/>
        <v>#DIV/0!</v>
      </c>
      <c r="G69" s="195"/>
      <c r="H69" s="196"/>
      <c r="I69" s="197"/>
      <c r="J69" s="103" t="e">
        <f t="shared" si="6"/>
        <v>#DIV/0!</v>
      </c>
      <c r="K69" s="195"/>
      <c r="L69" s="196"/>
      <c r="M69" s="197"/>
      <c r="N69" s="103" t="e">
        <f t="shared" si="7"/>
        <v>#DIV/0!</v>
      </c>
      <c r="O69" s="9" t="e">
        <f t="shared" si="4"/>
        <v>#DIV/0!</v>
      </c>
    </row>
    <row r="70" spans="1:15" ht="15">
      <c r="A70" s="24" t="s">
        <v>88</v>
      </c>
      <c r="B70" s="184">
        <v>1722861</v>
      </c>
      <c r="C70" s="185">
        <v>1722861</v>
      </c>
      <c r="D70" s="186">
        <v>847080</v>
      </c>
      <c r="E70" s="187"/>
      <c r="F70" s="103">
        <f t="shared" si="5"/>
        <v>49.2</v>
      </c>
      <c r="G70" s="185">
        <v>1685971</v>
      </c>
      <c r="H70" s="186">
        <v>1259901</v>
      </c>
      <c r="I70" s="223"/>
      <c r="J70" s="103">
        <f t="shared" si="6"/>
        <v>74.7</v>
      </c>
      <c r="K70" s="185">
        <v>1691226</v>
      </c>
      <c r="L70" s="186">
        <v>1691226</v>
      </c>
      <c r="M70" s="223"/>
      <c r="N70" s="103">
        <f t="shared" si="7"/>
        <v>100</v>
      </c>
      <c r="O70" s="9">
        <f t="shared" si="4"/>
        <v>49.2</v>
      </c>
    </row>
    <row r="71" spans="1:15" ht="15">
      <c r="A71" s="24" t="s">
        <v>89</v>
      </c>
      <c r="B71" s="184"/>
      <c r="C71" s="185"/>
      <c r="D71" s="186"/>
      <c r="E71" s="187"/>
      <c r="F71" s="102" t="e">
        <f t="shared" si="5"/>
        <v>#DIV/0!</v>
      </c>
      <c r="G71" s="185"/>
      <c r="H71" s="186"/>
      <c r="I71" s="223"/>
      <c r="J71" s="102" t="e">
        <f t="shared" si="6"/>
        <v>#DIV/0!</v>
      </c>
      <c r="K71" s="185"/>
      <c r="L71" s="186"/>
      <c r="M71" s="223"/>
      <c r="N71" s="102" t="e">
        <f t="shared" si="7"/>
        <v>#DIV/0!</v>
      </c>
      <c r="O71" s="9" t="e">
        <f t="shared" si="4"/>
        <v>#DIV/0!</v>
      </c>
    </row>
    <row r="72" spans="1:15" ht="15">
      <c r="A72" s="24" t="s">
        <v>90</v>
      </c>
      <c r="B72" s="184"/>
      <c r="C72" s="185"/>
      <c r="D72" s="186"/>
      <c r="E72" s="187"/>
      <c r="F72" s="103" t="e">
        <f t="shared" si="5"/>
        <v>#DIV/0!</v>
      </c>
      <c r="G72" s="185"/>
      <c r="H72" s="186"/>
      <c r="I72" s="223"/>
      <c r="J72" s="103" t="e">
        <f t="shared" si="6"/>
        <v>#DIV/0!</v>
      </c>
      <c r="K72" s="185"/>
      <c r="L72" s="186"/>
      <c r="M72" s="223"/>
      <c r="N72" s="103" t="e">
        <f t="shared" si="7"/>
        <v>#DIV/0!</v>
      </c>
      <c r="O72" s="9" t="e">
        <f t="shared" si="4"/>
        <v>#DIV/0!</v>
      </c>
    </row>
    <row r="73" spans="1:15" ht="15">
      <c r="A73" s="24" t="s">
        <v>91</v>
      </c>
      <c r="B73" s="184"/>
      <c r="C73" s="185"/>
      <c r="D73" s="186"/>
      <c r="E73" s="187"/>
      <c r="F73" s="103" t="e">
        <f t="shared" si="5"/>
        <v>#DIV/0!</v>
      </c>
      <c r="G73" s="185"/>
      <c r="H73" s="186"/>
      <c r="I73" s="223"/>
      <c r="J73" s="103" t="e">
        <f t="shared" si="6"/>
        <v>#DIV/0!</v>
      </c>
      <c r="K73" s="185"/>
      <c r="L73" s="186"/>
      <c r="M73" s="223"/>
      <c r="N73" s="103" t="e">
        <f t="shared" si="7"/>
        <v>#DIV/0!</v>
      </c>
      <c r="O73" s="9" t="e">
        <f t="shared" si="4"/>
        <v>#DIV/0!</v>
      </c>
    </row>
    <row r="74" spans="1:15" ht="15">
      <c r="A74" s="26" t="s">
        <v>92</v>
      </c>
      <c r="B74" s="184">
        <f>SUM(B68:B73)</f>
        <v>2120002</v>
      </c>
      <c r="C74" s="185">
        <f>SUM(C68:C73)</f>
        <v>2120002</v>
      </c>
      <c r="D74" s="186">
        <f>SUM(D68:D73)</f>
        <v>1045650.49</v>
      </c>
      <c r="E74" s="188">
        <f>SUM(E68:E73)</f>
        <v>0</v>
      </c>
      <c r="F74" s="102">
        <f t="shared" si="5"/>
        <v>49.3</v>
      </c>
      <c r="G74" s="185">
        <f>SUM(G68:G73)</f>
        <v>2083112</v>
      </c>
      <c r="H74" s="186">
        <f>SUM(H68:H73)</f>
        <v>1552799.26</v>
      </c>
      <c r="I74" s="223">
        <f>SUM(I68:I73)</f>
        <v>0</v>
      </c>
      <c r="J74" s="102">
        <f t="shared" si="6"/>
        <v>74.5</v>
      </c>
      <c r="K74" s="185">
        <f>SUM(K68:K73)</f>
        <v>2088367</v>
      </c>
      <c r="L74" s="186">
        <f>SUM(L68:L73)</f>
        <v>2088367</v>
      </c>
      <c r="M74" s="223">
        <f>SUM(M68:M73)</f>
        <v>0</v>
      </c>
      <c r="N74" s="102">
        <f t="shared" si="7"/>
        <v>100</v>
      </c>
      <c r="O74" s="9">
        <f t="shared" si="4"/>
        <v>49.3</v>
      </c>
    </row>
    <row r="75" spans="1:15" ht="15.75" thickBot="1">
      <c r="A75" s="32" t="s">
        <v>55</v>
      </c>
      <c r="B75" s="189">
        <f>B66+B74</f>
        <v>2335902</v>
      </c>
      <c r="C75" s="190">
        <f>C66+C74</f>
        <v>2335902</v>
      </c>
      <c r="D75" s="191">
        <f>D66+D74</f>
        <v>1177255.8599999999</v>
      </c>
      <c r="E75" s="192">
        <f>E66+E74</f>
        <v>0</v>
      </c>
      <c r="F75" s="103">
        <f t="shared" si="5"/>
        <v>50.4</v>
      </c>
      <c r="G75" s="190">
        <f>G66+G74</f>
        <v>2299012</v>
      </c>
      <c r="H75" s="191">
        <f>H66+H74</f>
        <v>1709387.68</v>
      </c>
      <c r="I75" s="191">
        <f>I66+I74</f>
        <v>0</v>
      </c>
      <c r="J75" s="103">
        <f t="shared" si="6"/>
        <v>74.4</v>
      </c>
      <c r="K75" s="190">
        <f>K66+K74</f>
        <v>2304267</v>
      </c>
      <c r="L75" s="191">
        <f>L66+L74</f>
        <v>2333197.61</v>
      </c>
      <c r="M75" s="224">
        <f>M66+M74</f>
        <v>0</v>
      </c>
      <c r="N75" s="103">
        <f t="shared" si="7"/>
        <v>101.3</v>
      </c>
      <c r="O75" s="9">
        <f t="shared" si="4"/>
        <v>50.4</v>
      </c>
    </row>
    <row r="76" spans="1:15" ht="15.75" thickBot="1">
      <c r="A76" s="33" t="s">
        <v>56</v>
      </c>
      <c r="B76" s="198">
        <f>B75-B37</f>
        <v>0</v>
      </c>
      <c r="C76" s="198">
        <f>C75-C37</f>
        <v>0</v>
      </c>
      <c r="D76" s="198">
        <f>D75-D37</f>
        <v>28668.679999999935</v>
      </c>
      <c r="E76" s="198">
        <f>E75-E37</f>
        <v>0</v>
      </c>
      <c r="F76" s="104" t="e">
        <f t="shared" si="5"/>
        <v>#DIV/0!</v>
      </c>
      <c r="G76" s="198">
        <f>G75-G37</f>
        <v>0</v>
      </c>
      <c r="H76" s="198">
        <f>H75-H37</f>
        <v>-39688.070000000065</v>
      </c>
      <c r="I76" s="198">
        <f>I75-'[12]Náklady'!I82</f>
        <v>0</v>
      </c>
      <c r="J76" s="104" t="e">
        <f t="shared" si="6"/>
        <v>#DIV/0!</v>
      </c>
      <c r="K76" s="198">
        <f>K75-K37</f>
        <v>0</v>
      </c>
      <c r="L76" s="198">
        <f>L75-L37</f>
        <v>-8626.880000000354</v>
      </c>
      <c r="M76" s="198">
        <f>M75-M37</f>
        <v>0</v>
      </c>
      <c r="N76" s="104" t="e">
        <f t="shared" si="7"/>
        <v>#DIV/0!</v>
      </c>
      <c r="O76" s="9" t="e">
        <f t="shared" si="4"/>
        <v>#DIV/0!</v>
      </c>
    </row>
    <row r="77" spans="1:15" s="96" customFormat="1" ht="15.75" thickBot="1">
      <c r="A77" s="135" t="s">
        <v>93</v>
      </c>
      <c r="B77" s="134"/>
      <c r="C77" s="130"/>
      <c r="D77" s="131">
        <f>D76+E76</f>
        <v>28668.679999999935</v>
      </c>
      <c r="E77" s="131"/>
      <c r="F77" s="131"/>
      <c r="G77" s="131"/>
      <c r="H77" s="131">
        <f>H76+I76</f>
        <v>-39688.070000000065</v>
      </c>
      <c r="I77" s="131"/>
      <c r="J77" s="131"/>
      <c r="K77" s="131"/>
      <c r="L77" s="131">
        <f>L76+M76</f>
        <v>-8626.880000000354</v>
      </c>
      <c r="M77" s="131"/>
      <c r="N77" s="132"/>
      <c r="O77" s="133"/>
    </row>
    <row r="78" spans="1:15" s="96" customFormat="1" ht="15">
      <c r="A78" s="94"/>
      <c r="B78" s="95"/>
      <c r="C78" s="9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94"/>
      <c r="O78" s="94"/>
    </row>
    <row r="79" ht="15">
      <c r="L79" s="246"/>
    </row>
    <row r="80" spans="1:4" ht="15.75" thickBot="1">
      <c r="A80" s="18" t="s">
        <v>40</v>
      </c>
      <c r="B80" s="48"/>
      <c r="C80" s="37"/>
      <c r="D80" s="237"/>
    </row>
    <row r="81" spans="1:7" ht="15.75" thickBot="1">
      <c r="A81" s="19"/>
      <c r="B81" s="49" t="s">
        <v>10</v>
      </c>
      <c r="C81" s="50" t="s">
        <v>14</v>
      </c>
      <c r="D81" s="249" t="s">
        <v>15</v>
      </c>
      <c r="G81" s="207" t="s">
        <v>151</v>
      </c>
    </row>
    <row r="82" spans="1:7" ht="15">
      <c r="A82" s="20" t="s">
        <v>41</v>
      </c>
      <c r="B82" s="199">
        <v>9051.96</v>
      </c>
      <c r="C82" s="214">
        <v>9051.96</v>
      </c>
      <c r="D82" s="254">
        <v>9051.96</v>
      </c>
      <c r="G82" s="207" t="s">
        <v>152</v>
      </c>
    </row>
    <row r="83" spans="1:7" ht="15">
      <c r="A83" s="20" t="s">
        <v>42</v>
      </c>
      <c r="B83" s="200">
        <v>18736</v>
      </c>
      <c r="C83" s="215">
        <v>18736</v>
      </c>
      <c r="D83" s="255">
        <v>0</v>
      </c>
      <c r="G83" s="207" t="s">
        <v>169</v>
      </c>
    </row>
    <row r="84" spans="1:7" ht="15">
      <c r="A84" s="20" t="s">
        <v>43</v>
      </c>
      <c r="B84" s="200">
        <v>2887</v>
      </c>
      <c r="C84" s="215">
        <v>1525</v>
      </c>
      <c r="D84" s="255">
        <v>1694</v>
      </c>
      <c r="G84" s="207" t="s">
        <v>153</v>
      </c>
    </row>
    <row r="85" spans="1:7" ht="15">
      <c r="A85" s="20" t="s">
        <v>44</v>
      </c>
      <c r="B85" s="200">
        <v>56743.26</v>
      </c>
      <c r="C85" s="215">
        <v>56743.26</v>
      </c>
      <c r="D85" s="255">
        <v>56743.26</v>
      </c>
      <c r="G85" s="207" t="s">
        <v>170</v>
      </c>
    </row>
    <row r="86" spans="1:7" ht="15">
      <c r="A86" s="20" t="s">
        <v>75</v>
      </c>
      <c r="B86" s="200">
        <v>0</v>
      </c>
      <c r="C86" s="215">
        <v>0</v>
      </c>
      <c r="D86" s="255">
        <v>0</v>
      </c>
      <c r="G86" s="207" t="s">
        <v>154</v>
      </c>
    </row>
    <row r="87" spans="1:7" ht="15.75" thickBot="1">
      <c r="A87" s="21" t="s">
        <v>76</v>
      </c>
      <c r="B87" s="201">
        <v>0</v>
      </c>
      <c r="C87" s="216">
        <v>0</v>
      </c>
      <c r="D87" s="256">
        <v>0</v>
      </c>
      <c r="G87" s="207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C70">
      <selection activeCell="G86" sqref="G86"/>
    </sheetView>
  </sheetViews>
  <sheetFormatPr defaultColWidth="9.140625" defaultRowHeight="15"/>
  <cols>
    <col min="1" max="1" width="22.421875" style="0" customWidth="1"/>
    <col min="2" max="2" width="13.7109375" style="47" customWidth="1"/>
    <col min="3" max="3" width="14.421875" style="47" customWidth="1"/>
    <col min="4" max="4" width="12.7109375" style="247" customWidth="1"/>
    <col min="5" max="5" width="12.7109375" style="0" customWidth="1"/>
    <col min="6" max="6" width="6.57421875" style="0" customWidth="1"/>
    <col min="7" max="7" width="14.00390625" style="47" customWidth="1"/>
    <col min="8" max="8" width="13.140625" style="47" customWidth="1"/>
    <col min="9" max="9" width="12.7109375" style="0" customWidth="1"/>
    <col min="10" max="10" width="6.57421875" style="0" customWidth="1"/>
    <col min="11" max="11" width="13.57421875" style="247" customWidth="1"/>
    <col min="12" max="12" width="12.7109375" style="247" customWidth="1"/>
    <col min="13" max="13" width="12.7109375" style="237" customWidth="1"/>
    <col min="14" max="14" width="6.57421875" style="0" customWidth="1"/>
    <col min="15" max="15" width="7.00390625" style="0" bestFit="1" customWidth="1"/>
  </cols>
  <sheetData>
    <row r="1" spans="1:14" ht="15">
      <c r="A1" s="117" t="s">
        <v>64</v>
      </c>
      <c r="B1" s="118"/>
      <c r="C1" s="118"/>
      <c r="D1" s="237"/>
      <c r="E1" s="119" t="s">
        <v>65</v>
      </c>
      <c r="F1" s="117"/>
      <c r="G1" s="118" t="s">
        <v>96</v>
      </c>
      <c r="H1" s="37"/>
      <c r="I1" s="37"/>
      <c r="J1" s="117"/>
      <c r="K1" s="236"/>
      <c r="L1" s="237"/>
      <c r="N1" s="117"/>
    </row>
    <row r="2" spans="1:14" ht="16.5" thickBot="1">
      <c r="A2" s="1" t="s">
        <v>0</v>
      </c>
      <c r="B2" s="38" t="s">
        <v>1</v>
      </c>
      <c r="C2" s="38"/>
      <c r="D2" s="237"/>
      <c r="E2" s="37"/>
      <c r="F2" s="1"/>
      <c r="G2" s="38"/>
      <c r="H2" s="37"/>
      <c r="I2" s="37"/>
      <c r="J2" s="1"/>
      <c r="K2" s="238"/>
      <c r="L2" s="237"/>
      <c r="N2" s="1"/>
    </row>
    <row r="3" spans="1:15" ht="15">
      <c r="A3" s="2" t="s">
        <v>2</v>
      </c>
      <c r="B3" s="39" t="s">
        <v>3</v>
      </c>
      <c r="C3" s="40" t="s">
        <v>4</v>
      </c>
      <c r="D3" s="240" t="s">
        <v>5</v>
      </c>
      <c r="E3" s="62"/>
      <c r="F3" s="4" t="s">
        <v>6</v>
      </c>
      <c r="G3" s="42" t="s">
        <v>4</v>
      </c>
      <c r="H3" s="41" t="s">
        <v>7</v>
      </c>
      <c r="I3" s="62"/>
      <c r="J3" s="4" t="s">
        <v>6</v>
      </c>
      <c r="K3" s="239" t="s">
        <v>4</v>
      </c>
      <c r="L3" s="240" t="s">
        <v>8</v>
      </c>
      <c r="M3" s="241"/>
      <c r="N3" s="4" t="s">
        <v>6</v>
      </c>
      <c r="O3" s="92" t="s">
        <v>62</v>
      </c>
    </row>
    <row r="4" spans="1:15" ht="15.75" customHeight="1" thickBot="1">
      <c r="A4" s="5"/>
      <c r="B4" s="43" t="s">
        <v>9</v>
      </c>
      <c r="C4" s="44" t="s">
        <v>10</v>
      </c>
      <c r="D4" s="243" t="s">
        <v>11</v>
      </c>
      <c r="E4" s="45" t="s">
        <v>12</v>
      </c>
      <c r="F4" s="7" t="s">
        <v>13</v>
      </c>
      <c r="G4" s="46" t="s">
        <v>14</v>
      </c>
      <c r="H4" s="45" t="s">
        <v>11</v>
      </c>
      <c r="I4" s="45" t="s">
        <v>12</v>
      </c>
      <c r="J4" s="7" t="s">
        <v>13</v>
      </c>
      <c r="K4" s="242" t="s">
        <v>15</v>
      </c>
      <c r="L4" s="243" t="s">
        <v>11</v>
      </c>
      <c r="M4" s="243" t="s">
        <v>12</v>
      </c>
      <c r="N4" s="7" t="s">
        <v>13</v>
      </c>
      <c r="O4" s="93" t="s">
        <v>63</v>
      </c>
    </row>
    <row r="5" spans="1:15" ht="15.75" customHeight="1">
      <c r="A5" s="8" t="s">
        <v>16</v>
      </c>
      <c r="B5" s="63">
        <v>57627</v>
      </c>
      <c r="C5" s="64">
        <v>267627</v>
      </c>
      <c r="D5" s="83">
        <v>173778.24</v>
      </c>
      <c r="E5" s="83"/>
      <c r="F5" s="97">
        <f>ROUND((D5+E5)/(C5/100),1)</f>
        <v>64.9</v>
      </c>
      <c r="G5" s="110">
        <v>267627</v>
      </c>
      <c r="H5" s="83">
        <v>206284.44</v>
      </c>
      <c r="I5" s="83"/>
      <c r="J5" s="97">
        <f>ROUND((H5+I5)/(G5/100),1)</f>
        <v>77.1</v>
      </c>
      <c r="K5" s="113">
        <v>289877</v>
      </c>
      <c r="L5" s="83">
        <v>286623.2</v>
      </c>
      <c r="M5" s="83"/>
      <c r="N5" s="97">
        <f>ROUND((L5+M5)/(K5/100),1)</f>
        <v>98.9</v>
      </c>
      <c r="O5" s="9">
        <f>ROUND((L5+M5)/(B5/100),1)</f>
        <v>497.4</v>
      </c>
    </row>
    <row r="6" spans="1:15" ht="15.75" customHeight="1">
      <c r="A6" s="11" t="s">
        <v>17</v>
      </c>
      <c r="B6" s="65">
        <v>70000</v>
      </c>
      <c r="C6" s="66">
        <v>70000</v>
      </c>
      <c r="D6" s="84">
        <v>31210</v>
      </c>
      <c r="E6" s="84"/>
      <c r="F6" s="98">
        <f aca="true" t="shared" si="0" ref="F6:F37">ROUND((D6+E6)/(C6/100),1)</f>
        <v>44.6</v>
      </c>
      <c r="G6" s="111">
        <v>70000</v>
      </c>
      <c r="H6" s="84">
        <v>47710</v>
      </c>
      <c r="I6" s="84"/>
      <c r="J6" s="98">
        <f aca="true" t="shared" si="1" ref="J6:J37">ROUND((H6+I6)/(G6/100),1)</f>
        <v>68.2</v>
      </c>
      <c r="K6" s="114">
        <v>65000</v>
      </c>
      <c r="L6" s="84">
        <v>64210</v>
      </c>
      <c r="M6" s="84"/>
      <c r="N6" s="98">
        <f aca="true" t="shared" si="2" ref="N6:N37">ROUND((L6+M6)/(K6/100),1)</f>
        <v>98.8</v>
      </c>
      <c r="O6" s="9">
        <f aca="true" t="shared" si="3" ref="O6:O37">ROUND((L6+M6)/(B6/100),1)</f>
        <v>91.7</v>
      </c>
    </row>
    <row r="7" spans="1:15" ht="15.75" customHeight="1">
      <c r="A7" s="11" t="s">
        <v>18</v>
      </c>
      <c r="B7" s="65">
        <v>163000</v>
      </c>
      <c r="C7" s="66">
        <v>163000</v>
      </c>
      <c r="D7" s="84">
        <v>81000</v>
      </c>
      <c r="E7" s="84"/>
      <c r="F7" s="98">
        <f t="shared" si="0"/>
        <v>49.7</v>
      </c>
      <c r="G7" s="111">
        <v>163000</v>
      </c>
      <c r="H7" s="84">
        <v>141208.64</v>
      </c>
      <c r="I7" s="84"/>
      <c r="J7" s="98">
        <f t="shared" si="1"/>
        <v>86.6</v>
      </c>
      <c r="K7" s="114">
        <v>175000</v>
      </c>
      <c r="L7" s="84">
        <v>174858.64</v>
      </c>
      <c r="M7" s="84"/>
      <c r="N7" s="98">
        <f t="shared" si="2"/>
        <v>99.9</v>
      </c>
      <c r="O7" s="9">
        <f t="shared" si="3"/>
        <v>107.3</v>
      </c>
    </row>
    <row r="8" spans="1:15" ht="15.75" customHeight="1">
      <c r="A8" s="11" t="s">
        <v>19</v>
      </c>
      <c r="B8" s="65">
        <v>10000</v>
      </c>
      <c r="C8" s="66">
        <v>10000</v>
      </c>
      <c r="D8" s="84">
        <v>4595.98</v>
      </c>
      <c r="E8" s="84"/>
      <c r="F8" s="98">
        <f t="shared" si="0"/>
        <v>46</v>
      </c>
      <c r="G8" s="111">
        <v>10000</v>
      </c>
      <c r="H8" s="84">
        <v>6725.96</v>
      </c>
      <c r="I8" s="84"/>
      <c r="J8" s="98">
        <f t="shared" si="1"/>
        <v>67.3</v>
      </c>
      <c r="K8" s="114">
        <v>10000</v>
      </c>
      <c r="L8" s="84">
        <v>10181.25</v>
      </c>
      <c r="M8" s="84"/>
      <c r="N8" s="98">
        <f t="shared" si="2"/>
        <v>101.8</v>
      </c>
      <c r="O8" s="9">
        <f t="shared" si="3"/>
        <v>101.8</v>
      </c>
    </row>
    <row r="9" spans="1:15" ht="15.75" customHeight="1">
      <c r="A9" s="11" t="s">
        <v>20</v>
      </c>
      <c r="B9" s="65"/>
      <c r="C9" s="66"/>
      <c r="D9" s="84"/>
      <c r="E9" s="84"/>
      <c r="F9" s="98" t="e">
        <f t="shared" si="0"/>
        <v>#DIV/0!</v>
      </c>
      <c r="G9" s="111"/>
      <c r="H9" s="84"/>
      <c r="I9" s="84"/>
      <c r="J9" s="98" t="e">
        <f t="shared" si="1"/>
        <v>#DIV/0!</v>
      </c>
      <c r="K9" s="114"/>
      <c r="L9" s="84"/>
      <c r="M9" s="84"/>
      <c r="N9" s="98" t="e">
        <f t="shared" si="2"/>
        <v>#DIV/0!</v>
      </c>
      <c r="O9" s="9" t="e">
        <f t="shared" si="3"/>
        <v>#DIV/0!</v>
      </c>
    </row>
    <row r="10" spans="1:15" ht="15.75" customHeight="1">
      <c r="A10" s="11" t="s">
        <v>21</v>
      </c>
      <c r="B10" s="65"/>
      <c r="C10" s="66"/>
      <c r="D10" s="84"/>
      <c r="E10" s="84"/>
      <c r="F10" s="98" t="e">
        <f t="shared" si="0"/>
        <v>#DIV/0!</v>
      </c>
      <c r="G10" s="111"/>
      <c r="H10" s="84"/>
      <c r="I10" s="84"/>
      <c r="J10" s="98" t="e">
        <f t="shared" si="1"/>
        <v>#DIV/0!</v>
      </c>
      <c r="K10" s="114"/>
      <c r="L10" s="84"/>
      <c r="M10" s="84"/>
      <c r="N10" s="98" t="e">
        <f t="shared" si="2"/>
        <v>#DIV/0!</v>
      </c>
      <c r="O10" s="9" t="e">
        <f t="shared" si="3"/>
        <v>#DIV/0!</v>
      </c>
    </row>
    <row r="11" spans="1:15" ht="15.75" customHeight="1">
      <c r="A11" s="11" t="s">
        <v>22</v>
      </c>
      <c r="B11" s="65"/>
      <c r="C11" s="66"/>
      <c r="D11" s="84"/>
      <c r="E11" s="84"/>
      <c r="F11" s="98" t="e">
        <f t="shared" si="0"/>
        <v>#DIV/0!</v>
      </c>
      <c r="G11" s="111"/>
      <c r="H11" s="84"/>
      <c r="I11" s="84"/>
      <c r="J11" s="98" t="e">
        <f t="shared" si="1"/>
        <v>#DIV/0!</v>
      </c>
      <c r="K11" s="114"/>
      <c r="L11" s="84"/>
      <c r="M11" s="84"/>
      <c r="N11" s="98" t="e">
        <f t="shared" si="2"/>
        <v>#DIV/0!</v>
      </c>
      <c r="O11" s="9" t="e">
        <f t="shared" si="3"/>
        <v>#DIV/0!</v>
      </c>
    </row>
    <row r="12" spans="1:15" ht="15.75" customHeight="1">
      <c r="A12" s="11" t="s">
        <v>66</v>
      </c>
      <c r="B12" s="65"/>
      <c r="C12" s="66"/>
      <c r="D12" s="84"/>
      <c r="E12" s="84"/>
      <c r="F12" s="98" t="e">
        <f t="shared" si="0"/>
        <v>#DIV/0!</v>
      </c>
      <c r="G12" s="111"/>
      <c r="H12" s="84"/>
      <c r="I12" s="84"/>
      <c r="J12" s="98" t="e">
        <f t="shared" si="1"/>
        <v>#DIV/0!</v>
      </c>
      <c r="K12" s="114"/>
      <c r="L12" s="84"/>
      <c r="M12" s="84"/>
      <c r="N12" s="98" t="e">
        <f t="shared" si="2"/>
        <v>#DIV/0!</v>
      </c>
      <c r="O12" s="9" t="e">
        <f t="shared" si="3"/>
        <v>#DIV/0!</v>
      </c>
    </row>
    <row r="13" spans="1:15" ht="15.75" customHeight="1">
      <c r="A13" s="11" t="s">
        <v>67</v>
      </c>
      <c r="B13" s="65"/>
      <c r="C13" s="66"/>
      <c r="D13" s="84"/>
      <c r="E13" s="84"/>
      <c r="F13" s="98" t="e">
        <f t="shared" si="0"/>
        <v>#DIV/0!</v>
      </c>
      <c r="G13" s="111"/>
      <c r="H13" s="84"/>
      <c r="I13" s="84"/>
      <c r="J13" s="98" t="e">
        <f t="shared" si="1"/>
        <v>#DIV/0!</v>
      </c>
      <c r="K13" s="114"/>
      <c r="L13" s="84"/>
      <c r="M13" s="84"/>
      <c r="N13" s="98" t="e">
        <f t="shared" si="2"/>
        <v>#DIV/0!</v>
      </c>
      <c r="O13" s="9" t="e">
        <f t="shared" si="3"/>
        <v>#DIV/0!</v>
      </c>
    </row>
    <row r="14" spans="1:15" ht="15.75" customHeight="1">
      <c r="A14" s="11" t="s">
        <v>68</v>
      </c>
      <c r="B14" s="65"/>
      <c r="C14" s="66"/>
      <c r="D14" s="84"/>
      <c r="E14" s="84"/>
      <c r="F14" s="98" t="e">
        <f t="shared" si="0"/>
        <v>#DIV/0!</v>
      </c>
      <c r="G14" s="111"/>
      <c r="H14" s="84"/>
      <c r="I14" s="84"/>
      <c r="J14" s="98" t="e">
        <f t="shared" si="1"/>
        <v>#DIV/0!</v>
      </c>
      <c r="K14" s="114"/>
      <c r="L14" s="84"/>
      <c r="M14" s="84"/>
      <c r="N14" s="98" t="e">
        <f t="shared" si="2"/>
        <v>#DIV/0!</v>
      </c>
      <c r="O14" s="9" t="e">
        <f t="shared" si="3"/>
        <v>#DIV/0!</v>
      </c>
    </row>
    <row r="15" spans="1:15" ht="15.75" customHeight="1">
      <c r="A15" s="11" t="s">
        <v>23</v>
      </c>
      <c r="B15" s="65">
        <v>70000</v>
      </c>
      <c r="C15" s="66">
        <v>70000</v>
      </c>
      <c r="D15" s="84">
        <v>16269</v>
      </c>
      <c r="E15" s="84"/>
      <c r="F15" s="98">
        <f t="shared" si="0"/>
        <v>23.2</v>
      </c>
      <c r="G15" s="111">
        <v>70000</v>
      </c>
      <c r="H15" s="84">
        <v>34963</v>
      </c>
      <c r="I15" s="84"/>
      <c r="J15" s="98">
        <f t="shared" si="1"/>
        <v>49.9</v>
      </c>
      <c r="K15" s="114">
        <v>41500</v>
      </c>
      <c r="L15" s="84">
        <v>41436</v>
      </c>
      <c r="M15" s="84"/>
      <c r="N15" s="98">
        <f t="shared" si="2"/>
        <v>99.8</v>
      </c>
      <c r="O15" s="9">
        <f t="shared" si="3"/>
        <v>59.2</v>
      </c>
    </row>
    <row r="16" spans="1:15" ht="15.75" customHeight="1">
      <c r="A16" s="11" t="s">
        <v>24</v>
      </c>
      <c r="B16" s="65">
        <v>10000</v>
      </c>
      <c r="C16" s="66">
        <v>10000</v>
      </c>
      <c r="D16" s="84">
        <v>7260</v>
      </c>
      <c r="E16" s="84"/>
      <c r="F16" s="98">
        <f t="shared" si="0"/>
        <v>72.6</v>
      </c>
      <c r="G16" s="111">
        <v>10000</v>
      </c>
      <c r="H16" s="84">
        <v>8654</v>
      </c>
      <c r="I16" s="84"/>
      <c r="J16" s="98">
        <f t="shared" si="1"/>
        <v>86.5</v>
      </c>
      <c r="K16" s="114">
        <v>11200</v>
      </c>
      <c r="L16" s="84">
        <v>11195</v>
      </c>
      <c r="M16" s="84"/>
      <c r="N16" s="98">
        <f t="shared" si="2"/>
        <v>100</v>
      </c>
      <c r="O16" s="9">
        <f t="shared" si="3"/>
        <v>112</v>
      </c>
    </row>
    <row r="17" spans="1:15" ht="15.75" customHeight="1">
      <c r="A17" s="11" t="s">
        <v>69</v>
      </c>
      <c r="B17" s="65">
        <v>1000</v>
      </c>
      <c r="C17" s="66">
        <v>1000</v>
      </c>
      <c r="D17" s="84">
        <v>0</v>
      </c>
      <c r="E17" s="84"/>
      <c r="F17" s="98">
        <f t="shared" si="0"/>
        <v>0</v>
      </c>
      <c r="G17" s="111">
        <v>1000</v>
      </c>
      <c r="H17" s="84">
        <v>125</v>
      </c>
      <c r="I17" s="84"/>
      <c r="J17" s="98">
        <f t="shared" si="1"/>
        <v>12.5</v>
      </c>
      <c r="K17" s="114">
        <v>1000</v>
      </c>
      <c r="L17" s="84">
        <v>125</v>
      </c>
      <c r="M17" s="84"/>
      <c r="N17" s="98">
        <f t="shared" si="2"/>
        <v>12.5</v>
      </c>
      <c r="O17" s="9">
        <f t="shared" si="3"/>
        <v>12.5</v>
      </c>
    </row>
    <row r="18" spans="1:15" ht="15.75" customHeight="1">
      <c r="A18" s="11" t="s">
        <v>25</v>
      </c>
      <c r="B18" s="65">
        <v>200000</v>
      </c>
      <c r="C18" s="66">
        <v>230000</v>
      </c>
      <c r="D18" s="84">
        <v>97123.29</v>
      </c>
      <c r="E18" s="84"/>
      <c r="F18" s="98">
        <f t="shared" si="0"/>
        <v>42.2</v>
      </c>
      <c r="G18" s="111">
        <v>230000</v>
      </c>
      <c r="H18" s="84">
        <v>144656.33</v>
      </c>
      <c r="I18" s="84"/>
      <c r="J18" s="98">
        <f t="shared" si="1"/>
        <v>62.9</v>
      </c>
      <c r="K18" s="114">
        <v>197000</v>
      </c>
      <c r="L18" s="84">
        <v>196260.88</v>
      </c>
      <c r="M18" s="84"/>
      <c r="N18" s="98">
        <f t="shared" si="2"/>
        <v>99.6</v>
      </c>
      <c r="O18" s="9">
        <f t="shared" si="3"/>
        <v>98.1</v>
      </c>
    </row>
    <row r="19" spans="1:15" ht="15.75" customHeight="1">
      <c r="A19" s="11" t="s">
        <v>26</v>
      </c>
      <c r="B19" s="65">
        <v>2135891</v>
      </c>
      <c r="C19" s="66">
        <v>2182486</v>
      </c>
      <c r="D19" s="84">
        <v>1066684</v>
      </c>
      <c r="E19" s="84"/>
      <c r="F19" s="98">
        <f t="shared" si="0"/>
        <v>48.9</v>
      </c>
      <c r="G19" s="111">
        <v>2140397</v>
      </c>
      <c r="H19" s="84">
        <v>1606202.2</v>
      </c>
      <c r="I19" s="84"/>
      <c r="J19" s="98">
        <f t="shared" si="1"/>
        <v>75</v>
      </c>
      <c r="K19" s="114">
        <v>2144199</v>
      </c>
      <c r="L19" s="84">
        <v>2159969.2</v>
      </c>
      <c r="M19" s="84"/>
      <c r="N19" s="98">
        <f t="shared" si="2"/>
        <v>100.7</v>
      </c>
      <c r="O19" s="9">
        <f t="shared" si="3"/>
        <v>101.1</v>
      </c>
    </row>
    <row r="20" spans="1:15" ht="15.75" customHeight="1">
      <c r="A20" s="11" t="s">
        <v>27</v>
      </c>
      <c r="B20" s="65"/>
      <c r="C20" s="66"/>
      <c r="D20" s="84"/>
      <c r="E20" s="84"/>
      <c r="F20" s="98" t="e">
        <f t="shared" si="0"/>
        <v>#DIV/0!</v>
      </c>
      <c r="G20" s="111"/>
      <c r="H20" s="84"/>
      <c r="I20" s="84"/>
      <c r="J20" s="98" t="e">
        <f t="shared" si="1"/>
        <v>#DIV/0!</v>
      </c>
      <c r="K20" s="114"/>
      <c r="L20" s="84"/>
      <c r="M20" s="84"/>
      <c r="N20" s="98" t="e">
        <f t="shared" si="2"/>
        <v>#DIV/0!</v>
      </c>
      <c r="O20" s="9" t="e">
        <f t="shared" si="3"/>
        <v>#DIV/0!</v>
      </c>
    </row>
    <row r="21" spans="1:15" ht="15.75" customHeight="1">
      <c r="A21" s="11" t="s">
        <v>28</v>
      </c>
      <c r="B21" s="65"/>
      <c r="C21" s="66"/>
      <c r="D21" s="84"/>
      <c r="E21" s="84"/>
      <c r="F21" s="98" t="e">
        <f t="shared" si="0"/>
        <v>#DIV/0!</v>
      </c>
      <c r="G21" s="111"/>
      <c r="H21" s="84"/>
      <c r="I21" s="84"/>
      <c r="J21" s="98" t="e">
        <f t="shared" si="1"/>
        <v>#DIV/0!</v>
      </c>
      <c r="K21" s="114"/>
      <c r="L21" s="84"/>
      <c r="M21" s="84"/>
      <c r="N21" s="98" t="e">
        <f t="shared" si="2"/>
        <v>#DIV/0!</v>
      </c>
      <c r="O21" s="9" t="e">
        <f t="shared" si="3"/>
        <v>#DIV/0!</v>
      </c>
    </row>
    <row r="22" spans="1:15" ht="15.75" customHeight="1">
      <c r="A22" s="11" t="s">
        <v>29</v>
      </c>
      <c r="B22" s="65"/>
      <c r="C22" s="66"/>
      <c r="D22" s="84"/>
      <c r="E22" s="84"/>
      <c r="F22" s="98" t="e">
        <f t="shared" si="0"/>
        <v>#DIV/0!</v>
      </c>
      <c r="G22" s="111"/>
      <c r="H22" s="84"/>
      <c r="I22" s="84"/>
      <c r="J22" s="98" t="e">
        <f t="shared" si="1"/>
        <v>#DIV/0!</v>
      </c>
      <c r="K22" s="114"/>
      <c r="L22" s="84">
        <v>100</v>
      </c>
      <c r="M22" s="84"/>
      <c r="N22" s="98" t="e">
        <f t="shared" si="2"/>
        <v>#DIV/0!</v>
      </c>
      <c r="O22" s="9" t="e">
        <f t="shared" si="3"/>
        <v>#DIV/0!</v>
      </c>
    </row>
    <row r="23" spans="1:15" ht="15.75" customHeight="1">
      <c r="A23" s="11" t="s">
        <v>30</v>
      </c>
      <c r="B23" s="65"/>
      <c r="C23" s="66"/>
      <c r="D23" s="84"/>
      <c r="E23" s="84"/>
      <c r="F23" s="98" t="e">
        <f t="shared" si="0"/>
        <v>#DIV/0!</v>
      </c>
      <c r="G23" s="111"/>
      <c r="H23" s="84"/>
      <c r="I23" s="84"/>
      <c r="J23" s="98" t="e">
        <f t="shared" si="1"/>
        <v>#DIV/0!</v>
      </c>
      <c r="K23" s="114"/>
      <c r="L23" s="84"/>
      <c r="M23" s="84"/>
      <c r="N23" s="98" t="e">
        <f t="shared" si="2"/>
        <v>#DIV/0!</v>
      </c>
      <c r="O23" s="9" t="e">
        <f t="shared" si="3"/>
        <v>#DIV/0!</v>
      </c>
    </row>
    <row r="24" spans="1:15" ht="15.75" customHeight="1">
      <c r="A24" s="11" t="s">
        <v>70</v>
      </c>
      <c r="B24" s="65"/>
      <c r="C24" s="66"/>
      <c r="D24" s="84"/>
      <c r="E24" s="84"/>
      <c r="F24" s="98" t="e">
        <f t="shared" si="0"/>
        <v>#DIV/0!</v>
      </c>
      <c r="G24" s="111"/>
      <c r="H24" s="84"/>
      <c r="I24" s="84"/>
      <c r="J24" s="98" t="e">
        <f t="shared" si="1"/>
        <v>#DIV/0!</v>
      </c>
      <c r="K24" s="114"/>
      <c r="L24" s="84"/>
      <c r="M24" s="84"/>
      <c r="N24" s="98" t="e">
        <f t="shared" si="2"/>
        <v>#DIV/0!</v>
      </c>
      <c r="O24" s="9" t="e">
        <f t="shared" si="3"/>
        <v>#DIV/0!</v>
      </c>
    </row>
    <row r="25" spans="1:15" ht="15.75" customHeight="1">
      <c r="A25" s="11" t="s">
        <v>31</v>
      </c>
      <c r="B25" s="65"/>
      <c r="C25" s="66"/>
      <c r="D25" s="84"/>
      <c r="E25" s="84"/>
      <c r="F25" s="98" t="e">
        <f t="shared" si="0"/>
        <v>#DIV/0!</v>
      </c>
      <c r="G25" s="111"/>
      <c r="H25" s="84"/>
      <c r="I25" s="84"/>
      <c r="J25" s="98" t="e">
        <f t="shared" si="1"/>
        <v>#DIV/0!</v>
      </c>
      <c r="K25" s="114"/>
      <c r="L25" s="84"/>
      <c r="M25" s="84"/>
      <c r="N25" s="98" t="e">
        <f t="shared" si="2"/>
        <v>#DIV/0!</v>
      </c>
      <c r="O25" s="9" t="e">
        <f t="shared" si="3"/>
        <v>#DIV/0!</v>
      </c>
    </row>
    <row r="26" spans="1:15" ht="15.75" customHeight="1">
      <c r="A26" s="11" t="s">
        <v>32</v>
      </c>
      <c r="B26" s="65"/>
      <c r="C26" s="66"/>
      <c r="D26" s="84"/>
      <c r="E26" s="84"/>
      <c r="F26" s="98" t="e">
        <f t="shared" si="0"/>
        <v>#DIV/0!</v>
      </c>
      <c r="G26" s="111"/>
      <c r="H26" s="84"/>
      <c r="I26" s="84"/>
      <c r="J26" s="98" t="e">
        <f t="shared" si="1"/>
        <v>#DIV/0!</v>
      </c>
      <c r="K26" s="114"/>
      <c r="L26" s="84"/>
      <c r="M26" s="84"/>
      <c r="N26" s="98" t="e">
        <f t="shared" si="2"/>
        <v>#DIV/0!</v>
      </c>
      <c r="O26" s="9" t="e">
        <f t="shared" si="3"/>
        <v>#DIV/0!</v>
      </c>
    </row>
    <row r="27" spans="1:15" ht="15.75" customHeight="1">
      <c r="A27" s="11" t="s">
        <v>71</v>
      </c>
      <c r="B27" s="65"/>
      <c r="C27" s="66"/>
      <c r="D27" s="84"/>
      <c r="E27" s="84"/>
      <c r="F27" s="98" t="e">
        <f t="shared" si="0"/>
        <v>#DIV/0!</v>
      </c>
      <c r="G27" s="111"/>
      <c r="H27" s="84"/>
      <c r="I27" s="84"/>
      <c r="J27" s="98" t="e">
        <f t="shared" si="1"/>
        <v>#DIV/0!</v>
      </c>
      <c r="K27" s="114"/>
      <c r="L27" s="84"/>
      <c r="M27" s="84"/>
      <c r="N27" s="98" t="e">
        <f t="shared" si="2"/>
        <v>#DIV/0!</v>
      </c>
      <c r="O27" s="9" t="e">
        <f t="shared" si="3"/>
        <v>#DIV/0!</v>
      </c>
    </row>
    <row r="28" spans="1:15" ht="15.75" customHeight="1">
      <c r="A28" s="11" t="s">
        <v>33</v>
      </c>
      <c r="B28" s="65">
        <v>600</v>
      </c>
      <c r="C28" s="66">
        <v>600</v>
      </c>
      <c r="D28" s="84">
        <v>588</v>
      </c>
      <c r="E28" s="84"/>
      <c r="F28" s="98">
        <f t="shared" si="0"/>
        <v>98</v>
      </c>
      <c r="G28" s="111">
        <v>600</v>
      </c>
      <c r="H28" s="84">
        <v>588</v>
      </c>
      <c r="I28" s="84"/>
      <c r="J28" s="98">
        <f t="shared" si="1"/>
        <v>98</v>
      </c>
      <c r="K28" s="114">
        <v>600</v>
      </c>
      <c r="L28" s="84">
        <v>588</v>
      </c>
      <c r="M28" s="84"/>
      <c r="N28" s="98">
        <f t="shared" si="2"/>
        <v>98</v>
      </c>
      <c r="O28" s="9">
        <f t="shared" si="3"/>
        <v>98</v>
      </c>
    </row>
    <row r="29" spans="1:15" ht="15.75" customHeight="1">
      <c r="A29" s="11" t="s">
        <v>34</v>
      </c>
      <c r="B29" s="65">
        <v>20303</v>
      </c>
      <c r="C29" s="66">
        <v>20303</v>
      </c>
      <c r="D29" s="84">
        <v>10152</v>
      </c>
      <c r="E29" s="84"/>
      <c r="F29" s="98">
        <f t="shared" si="0"/>
        <v>50</v>
      </c>
      <c r="G29" s="111">
        <v>20303</v>
      </c>
      <c r="H29" s="84">
        <v>15228</v>
      </c>
      <c r="I29" s="84"/>
      <c r="J29" s="98">
        <f t="shared" si="1"/>
        <v>75</v>
      </c>
      <c r="K29" s="114">
        <v>20303</v>
      </c>
      <c r="L29" s="84">
        <v>20303</v>
      </c>
      <c r="M29" s="84"/>
      <c r="N29" s="98">
        <f t="shared" si="2"/>
        <v>100</v>
      </c>
      <c r="O29" s="9">
        <f t="shared" si="3"/>
        <v>100</v>
      </c>
    </row>
    <row r="30" spans="1:15" ht="15.75" customHeight="1">
      <c r="A30" s="11" t="s">
        <v>72</v>
      </c>
      <c r="B30" s="65"/>
      <c r="C30" s="66"/>
      <c r="D30" s="84"/>
      <c r="E30" s="84"/>
      <c r="F30" s="98" t="e">
        <f t="shared" si="0"/>
        <v>#DIV/0!</v>
      </c>
      <c r="G30" s="111"/>
      <c r="H30" s="84"/>
      <c r="I30" s="84"/>
      <c r="J30" s="98" t="e">
        <f t="shared" si="1"/>
        <v>#DIV/0!</v>
      </c>
      <c r="K30" s="114"/>
      <c r="L30" s="84"/>
      <c r="M30" s="84"/>
      <c r="N30" s="98" t="e">
        <f t="shared" si="2"/>
        <v>#DIV/0!</v>
      </c>
      <c r="O30" s="9" t="e">
        <f t="shared" si="3"/>
        <v>#DIV/0!</v>
      </c>
    </row>
    <row r="31" spans="1:15" ht="15.75" customHeight="1">
      <c r="A31" s="11" t="s">
        <v>35</v>
      </c>
      <c r="B31" s="65"/>
      <c r="C31" s="66"/>
      <c r="D31" s="84"/>
      <c r="E31" s="84"/>
      <c r="F31" s="98" t="e">
        <f t="shared" si="0"/>
        <v>#DIV/0!</v>
      </c>
      <c r="G31" s="111"/>
      <c r="H31" s="84"/>
      <c r="I31" s="84"/>
      <c r="J31" s="98" t="e">
        <f t="shared" si="1"/>
        <v>#DIV/0!</v>
      </c>
      <c r="K31" s="114"/>
      <c r="L31" s="84"/>
      <c r="M31" s="84"/>
      <c r="N31" s="98" t="e">
        <f t="shared" si="2"/>
        <v>#DIV/0!</v>
      </c>
      <c r="O31" s="9" t="e">
        <f t="shared" si="3"/>
        <v>#DIV/0!</v>
      </c>
    </row>
    <row r="32" spans="1:15" ht="15">
      <c r="A32" s="11" t="s">
        <v>73</v>
      </c>
      <c r="B32" s="65"/>
      <c r="C32" s="66"/>
      <c r="D32" s="84"/>
      <c r="E32" s="84"/>
      <c r="F32" s="98" t="e">
        <f t="shared" si="0"/>
        <v>#DIV/0!</v>
      </c>
      <c r="G32" s="111"/>
      <c r="H32" s="84"/>
      <c r="I32" s="84"/>
      <c r="J32" s="98" t="e">
        <f t="shared" si="1"/>
        <v>#DIV/0!</v>
      </c>
      <c r="K32" s="114"/>
      <c r="L32" s="84"/>
      <c r="M32" s="84"/>
      <c r="N32" s="98" t="e">
        <f t="shared" si="2"/>
        <v>#DIV/0!</v>
      </c>
      <c r="O32" s="9" t="e">
        <f t="shared" si="3"/>
        <v>#DIV/0!</v>
      </c>
    </row>
    <row r="33" spans="1:15" ht="15">
      <c r="A33" s="11" t="s">
        <v>36</v>
      </c>
      <c r="B33" s="65"/>
      <c r="C33" s="66"/>
      <c r="D33" s="84"/>
      <c r="E33" s="84"/>
      <c r="F33" s="98" t="e">
        <f t="shared" si="0"/>
        <v>#DIV/0!</v>
      </c>
      <c r="G33" s="111"/>
      <c r="H33" s="84"/>
      <c r="I33" s="84"/>
      <c r="J33" s="98" t="e">
        <f t="shared" si="1"/>
        <v>#DIV/0!</v>
      </c>
      <c r="K33" s="114"/>
      <c r="L33" s="84"/>
      <c r="M33" s="84"/>
      <c r="N33" s="98" t="e">
        <f t="shared" si="2"/>
        <v>#DIV/0!</v>
      </c>
      <c r="O33" s="9" t="e">
        <f t="shared" si="3"/>
        <v>#DIV/0!</v>
      </c>
    </row>
    <row r="34" spans="1:15" ht="15">
      <c r="A34" s="11" t="s">
        <v>74</v>
      </c>
      <c r="B34" s="65">
        <v>15000</v>
      </c>
      <c r="C34" s="66">
        <v>15000</v>
      </c>
      <c r="D34" s="84">
        <v>6265</v>
      </c>
      <c r="E34" s="84"/>
      <c r="F34" s="98">
        <f>ROUND((D34+E34)/(C34/100),1)</f>
        <v>41.8</v>
      </c>
      <c r="G34" s="111">
        <v>15000</v>
      </c>
      <c r="H34" s="84">
        <v>68305</v>
      </c>
      <c r="I34" s="84"/>
      <c r="J34" s="98">
        <f>ROUND((H34+I34)/(G34/100),1)</f>
        <v>455.4</v>
      </c>
      <c r="K34" s="114">
        <v>66000</v>
      </c>
      <c r="L34" s="84">
        <v>65955</v>
      </c>
      <c r="M34" s="84"/>
      <c r="N34" s="98">
        <f>ROUND((L34+M34)/(K34/100),1)</f>
        <v>99.9</v>
      </c>
      <c r="O34" s="9">
        <f t="shared" si="3"/>
        <v>439.7</v>
      </c>
    </row>
    <row r="35" spans="1:15" ht="15">
      <c r="A35" s="11" t="s">
        <v>37</v>
      </c>
      <c r="B35" s="67"/>
      <c r="C35" s="68"/>
      <c r="D35" s="85"/>
      <c r="E35" s="85"/>
      <c r="F35" s="99" t="e">
        <f>ROUND((D35+E35)/(C35/100),1)</f>
        <v>#DIV/0!</v>
      </c>
      <c r="G35" s="112"/>
      <c r="H35" s="85"/>
      <c r="I35" s="85"/>
      <c r="J35" s="99" t="e">
        <f>ROUND((H35+I35)/(G35/100),1)</f>
        <v>#DIV/0!</v>
      </c>
      <c r="K35" s="115"/>
      <c r="L35" s="85"/>
      <c r="M35" s="85"/>
      <c r="N35" s="99" t="e">
        <f>ROUND((L35+M35)/(K35/100),1)</f>
        <v>#DIV/0!</v>
      </c>
      <c r="O35" s="9" t="e">
        <f t="shared" si="3"/>
        <v>#DIV/0!</v>
      </c>
    </row>
    <row r="36" spans="1:15" ht="15.75" thickBot="1">
      <c r="A36" s="16" t="s">
        <v>38</v>
      </c>
      <c r="B36" s="86"/>
      <c r="C36" s="87"/>
      <c r="D36" s="88"/>
      <c r="E36" s="88"/>
      <c r="F36" s="99" t="e">
        <f>ROUND((D36+E36)/(C36/100),1)</f>
        <v>#DIV/0!</v>
      </c>
      <c r="G36" s="88"/>
      <c r="H36" s="88"/>
      <c r="I36" s="88"/>
      <c r="J36" s="99" t="e">
        <f>ROUND((H36+I36)/(G36/100),1)</f>
        <v>#DIV/0!</v>
      </c>
      <c r="K36" s="69"/>
      <c r="L36" s="88"/>
      <c r="M36" s="88"/>
      <c r="N36" s="99" t="e">
        <f>ROUND((L36+M36)/(K36/100),1)</f>
        <v>#DIV/0!</v>
      </c>
      <c r="O36" s="9" t="e">
        <f t="shared" si="3"/>
        <v>#DIV/0!</v>
      </c>
    </row>
    <row r="37" spans="1:15" ht="15.75" thickBot="1">
      <c r="A37" s="17" t="s">
        <v>39</v>
      </c>
      <c r="B37" s="70">
        <f>SUM(B5:B36)</f>
        <v>2753421</v>
      </c>
      <c r="C37" s="71">
        <f>SUM(C5:C36)</f>
        <v>3040016</v>
      </c>
      <c r="D37" s="72">
        <f>SUM(D5:D36)</f>
        <v>1494925.51</v>
      </c>
      <c r="E37" s="73">
        <f>SUM(E5:E35)</f>
        <v>0</v>
      </c>
      <c r="F37" s="100">
        <f t="shared" si="0"/>
        <v>49.2</v>
      </c>
      <c r="G37" s="70">
        <f>SUM(G5:G36)</f>
        <v>2997927</v>
      </c>
      <c r="H37" s="72">
        <f>SUM(H5:H36)</f>
        <v>2280650.57</v>
      </c>
      <c r="I37" s="72">
        <f>SUM(I5:I35)</f>
        <v>0</v>
      </c>
      <c r="J37" s="100">
        <f t="shared" si="1"/>
        <v>76.1</v>
      </c>
      <c r="K37" s="70">
        <f>SUM(K5:K36)</f>
        <v>3021679</v>
      </c>
      <c r="L37" s="72">
        <f>SUM(L5:L36)</f>
        <v>3031805.1700000004</v>
      </c>
      <c r="M37" s="73">
        <f>SUM(M5:M35)</f>
        <v>0</v>
      </c>
      <c r="N37" s="100">
        <f t="shared" si="2"/>
        <v>100.3</v>
      </c>
      <c r="O37" s="9">
        <f t="shared" si="3"/>
        <v>110.1</v>
      </c>
    </row>
    <row r="38" spans="1:14" ht="15">
      <c r="A38" s="89"/>
      <c r="B38" s="122"/>
      <c r="C38" s="122"/>
      <c r="D38" s="244"/>
      <c r="E38" s="122"/>
      <c r="F38" s="123"/>
      <c r="G38" s="122"/>
      <c r="H38" s="122"/>
      <c r="I38" s="122"/>
      <c r="J38" s="123"/>
      <c r="K38" s="244"/>
      <c r="L38" s="244"/>
      <c r="M38" s="244"/>
      <c r="N38" s="123"/>
    </row>
    <row r="39" spans="1:14" ht="15.75" thickBot="1">
      <c r="A39" s="35" t="s">
        <v>57</v>
      </c>
      <c r="B39" s="79"/>
      <c r="C39" s="79"/>
      <c r="D39" s="246"/>
      <c r="E39" s="122"/>
      <c r="F39" s="123"/>
      <c r="G39" s="122"/>
      <c r="H39" s="122"/>
      <c r="I39" s="122"/>
      <c r="J39" s="123"/>
      <c r="K39" s="244"/>
      <c r="L39" s="244"/>
      <c r="M39" s="244"/>
      <c r="N39" s="123"/>
    </row>
    <row r="40" spans="1:14" ht="15">
      <c r="A40" s="19"/>
      <c r="B40" s="81" t="s">
        <v>10</v>
      </c>
      <c r="C40" s="80" t="s">
        <v>14</v>
      </c>
      <c r="D40" s="248" t="s">
        <v>15</v>
      </c>
      <c r="E40" s="122"/>
      <c r="F40" s="123"/>
      <c r="G40" s="122"/>
      <c r="H40" s="122"/>
      <c r="I40" s="122"/>
      <c r="J40" s="123"/>
      <c r="K40" s="244"/>
      <c r="L40" s="244"/>
      <c r="M40" s="244"/>
      <c r="N40" s="123"/>
    </row>
    <row r="41" spans="1:14" ht="15">
      <c r="A41" s="20" t="s">
        <v>58</v>
      </c>
      <c r="B41" s="90">
        <v>192586</v>
      </c>
      <c r="C41" s="58">
        <v>105635</v>
      </c>
      <c r="D41" s="59">
        <v>24704</v>
      </c>
      <c r="E41" s="122"/>
      <c r="F41" s="123"/>
      <c r="G41" s="122"/>
      <c r="H41" s="122"/>
      <c r="I41" s="122"/>
      <c r="J41" s="123"/>
      <c r="K41" s="244"/>
      <c r="L41" s="244"/>
      <c r="M41" s="244"/>
      <c r="N41" s="123"/>
    </row>
    <row r="42" spans="1:14" ht="15">
      <c r="A42" s="36" t="s">
        <v>61</v>
      </c>
      <c r="B42" s="90">
        <v>0</v>
      </c>
      <c r="C42" s="58">
        <v>0</v>
      </c>
      <c r="D42" s="59">
        <v>0</v>
      </c>
      <c r="E42" s="122"/>
      <c r="F42" s="123"/>
      <c r="G42" s="122"/>
      <c r="H42" s="122"/>
      <c r="I42" s="122"/>
      <c r="J42" s="123"/>
      <c r="K42" s="244"/>
      <c r="L42" s="244"/>
      <c r="M42" s="244"/>
      <c r="N42" s="123"/>
    </row>
    <row r="43" spans="1:14" ht="15">
      <c r="A43" s="36" t="s">
        <v>59</v>
      </c>
      <c r="B43" s="90">
        <v>22600</v>
      </c>
      <c r="C43" s="58">
        <v>42509</v>
      </c>
      <c r="D43" s="59">
        <v>13204</v>
      </c>
      <c r="E43" s="122"/>
      <c r="F43" s="123"/>
      <c r="G43" s="122"/>
      <c r="H43" s="122"/>
      <c r="I43" s="122"/>
      <c r="J43" s="123"/>
      <c r="K43" s="244"/>
      <c r="L43" s="244"/>
      <c r="M43" s="244"/>
      <c r="N43" s="123"/>
    </row>
    <row r="44" spans="1:14" ht="15.75" thickBot="1">
      <c r="A44" s="21" t="s">
        <v>60</v>
      </c>
      <c r="B44" s="91">
        <v>0</v>
      </c>
      <c r="C44" s="60">
        <v>0</v>
      </c>
      <c r="D44" s="61">
        <v>0</v>
      </c>
      <c r="E44" s="122"/>
      <c r="F44" s="123"/>
      <c r="G44" s="122"/>
      <c r="H44" s="122"/>
      <c r="I44" s="122"/>
      <c r="J44" s="123"/>
      <c r="K44" s="244"/>
      <c r="L44" s="244"/>
      <c r="M44" s="244"/>
      <c r="N44" s="123"/>
    </row>
    <row r="45" spans="1:14" ht="15">
      <c r="A45" s="89"/>
      <c r="B45" s="122"/>
      <c r="C45" s="122"/>
      <c r="D45" s="244"/>
      <c r="E45" s="122"/>
      <c r="F45" s="123"/>
      <c r="G45" s="122"/>
      <c r="H45" s="122"/>
      <c r="I45" s="122"/>
      <c r="J45" s="123"/>
      <c r="K45" s="244"/>
      <c r="L45" s="244"/>
      <c r="M45" s="244"/>
      <c r="N45" s="123"/>
    </row>
    <row r="47" spans="1:14" ht="16.5" thickBot="1">
      <c r="A47" s="1" t="s">
        <v>45</v>
      </c>
      <c r="B47" s="78" t="s">
        <v>1</v>
      </c>
      <c r="C47" s="78"/>
      <c r="D47" s="246"/>
      <c r="E47" s="37"/>
      <c r="F47" s="1"/>
      <c r="G47" s="78"/>
      <c r="H47" s="79"/>
      <c r="I47" s="37"/>
      <c r="J47" s="1"/>
      <c r="K47" s="245"/>
      <c r="L47" s="246"/>
      <c r="M47" s="246"/>
      <c r="N47" s="1"/>
    </row>
    <row r="48" spans="1:15" ht="15">
      <c r="A48" s="2" t="s">
        <v>2</v>
      </c>
      <c r="B48" s="39" t="s">
        <v>3</v>
      </c>
      <c r="C48" s="40" t="s">
        <v>4</v>
      </c>
      <c r="D48" s="240" t="s">
        <v>5</v>
      </c>
      <c r="E48" s="62"/>
      <c r="F48" s="4" t="s">
        <v>6</v>
      </c>
      <c r="G48" s="42" t="s">
        <v>4</v>
      </c>
      <c r="H48" s="41" t="s">
        <v>7</v>
      </c>
      <c r="I48" s="62"/>
      <c r="J48" s="4" t="s">
        <v>6</v>
      </c>
      <c r="K48" s="239" t="s">
        <v>4</v>
      </c>
      <c r="L48" s="240" t="s">
        <v>8</v>
      </c>
      <c r="M48" s="241"/>
      <c r="N48" s="4" t="s">
        <v>6</v>
      </c>
      <c r="O48" s="92" t="s">
        <v>62</v>
      </c>
    </row>
    <row r="49" spans="1:15" ht="15.75" thickBot="1">
      <c r="A49" s="5"/>
      <c r="B49" s="43" t="s">
        <v>9</v>
      </c>
      <c r="C49" s="44" t="s">
        <v>10</v>
      </c>
      <c r="D49" s="243" t="s">
        <v>11</v>
      </c>
      <c r="E49" s="45" t="s">
        <v>12</v>
      </c>
      <c r="F49" s="7" t="s">
        <v>13</v>
      </c>
      <c r="G49" s="46" t="s">
        <v>14</v>
      </c>
      <c r="H49" s="45" t="s">
        <v>11</v>
      </c>
      <c r="I49" s="45" t="s">
        <v>12</v>
      </c>
      <c r="J49" s="7" t="s">
        <v>13</v>
      </c>
      <c r="K49" s="242" t="s">
        <v>15</v>
      </c>
      <c r="L49" s="243" t="s">
        <v>11</v>
      </c>
      <c r="M49" s="243" t="s">
        <v>12</v>
      </c>
      <c r="N49" s="7" t="s">
        <v>13</v>
      </c>
      <c r="O49" s="93" t="s">
        <v>63</v>
      </c>
    </row>
    <row r="50" spans="1:15" ht="15">
      <c r="A50" s="22" t="s">
        <v>77</v>
      </c>
      <c r="B50" s="9">
        <v>0</v>
      </c>
      <c r="C50" s="10">
        <v>210000</v>
      </c>
      <c r="D50" s="23">
        <v>132980</v>
      </c>
      <c r="E50" s="126"/>
      <c r="F50" s="101">
        <f>ROUND((D50+E50)/(C50/100),1)</f>
        <v>63.3</v>
      </c>
      <c r="G50" s="10">
        <v>210000</v>
      </c>
      <c r="H50" s="23">
        <v>154015</v>
      </c>
      <c r="I50" s="126"/>
      <c r="J50" s="101">
        <f>ROUND((H50+I50)/(G50/100),1)</f>
        <v>73.3</v>
      </c>
      <c r="K50" s="53">
        <v>219000</v>
      </c>
      <c r="L50" s="23">
        <v>219066</v>
      </c>
      <c r="M50" s="52"/>
      <c r="N50" s="101">
        <f>ROUND((L50+M50)/(K50/100),1)</f>
        <v>100</v>
      </c>
      <c r="O50" s="9" t="e">
        <f aca="true" t="shared" si="4" ref="O50:O76">ROUND((L50+M50)/(B50/100),1)</f>
        <v>#DIV/0!</v>
      </c>
    </row>
    <row r="51" spans="1:15" ht="15">
      <c r="A51" s="24" t="s">
        <v>78</v>
      </c>
      <c r="B51" s="12">
        <v>90000</v>
      </c>
      <c r="C51" s="13">
        <v>90000</v>
      </c>
      <c r="D51" s="25">
        <v>42600</v>
      </c>
      <c r="E51" s="127"/>
      <c r="F51" s="102">
        <f aca="true" t="shared" si="5" ref="F51:F76">ROUND((D51+E51)/(C51/100),1)</f>
        <v>47.3</v>
      </c>
      <c r="G51" s="13">
        <v>90000</v>
      </c>
      <c r="H51" s="25">
        <v>52200</v>
      </c>
      <c r="I51" s="127"/>
      <c r="J51" s="102">
        <f aca="true" t="shared" si="6" ref="J51:J76">ROUND((H51+I51)/(G51/100),1)</f>
        <v>58</v>
      </c>
      <c r="K51" s="55">
        <v>81000</v>
      </c>
      <c r="L51" s="25">
        <v>81000</v>
      </c>
      <c r="M51" s="54"/>
      <c r="N51" s="102">
        <f aca="true" t="shared" si="7" ref="N51:N76">ROUND((L51+M51)/(K51/100),1)</f>
        <v>100</v>
      </c>
      <c r="O51" s="9">
        <f t="shared" si="4"/>
        <v>90</v>
      </c>
    </row>
    <row r="52" spans="1:15" ht="15">
      <c r="A52" s="24" t="s">
        <v>46</v>
      </c>
      <c r="B52" s="12"/>
      <c r="C52" s="13"/>
      <c r="D52" s="25"/>
      <c r="E52" s="127"/>
      <c r="F52" s="102" t="e">
        <f t="shared" si="5"/>
        <v>#DIV/0!</v>
      </c>
      <c r="G52" s="13"/>
      <c r="H52" s="25"/>
      <c r="I52" s="127"/>
      <c r="J52" s="102" t="e">
        <f t="shared" si="6"/>
        <v>#DIV/0!</v>
      </c>
      <c r="K52" s="55"/>
      <c r="L52" s="25"/>
      <c r="M52" s="54"/>
      <c r="N52" s="102" t="e">
        <f t="shared" si="7"/>
        <v>#DIV/0!</v>
      </c>
      <c r="O52" s="9" t="e">
        <f t="shared" si="4"/>
        <v>#DIV/0!</v>
      </c>
    </row>
    <row r="53" spans="1:15" ht="15">
      <c r="A53" s="24" t="s">
        <v>79</v>
      </c>
      <c r="B53" s="12"/>
      <c r="C53" s="13"/>
      <c r="D53" s="25"/>
      <c r="E53" s="127"/>
      <c r="F53" s="102" t="e">
        <f t="shared" si="5"/>
        <v>#DIV/0!</v>
      </c>
      <c r="G53" s="13"/>
      <c r="H53" s="25"/>
      <c r="I53" s="127"/>
      <c r="J53" s="102" t="e">
        <f t="shared" si="6"/>
        <v>#DIV/0!</v>
      </c>
      <c r="K53" s="55"/>
      <c r="L53" s="25"/>
      <c r="M53" s="54"/>
      <c r="N53" s="102" t="e">
        <f t="shared" si="7"/>
        <v>#DIV/0!</v>
      </c>
      <c r="O53" s="9" t="e">
        <f t="shared" si="4"/>
        <v>#DIV/0!</v>
      </c>
    </row>
    <row r="54" spans="1:15" ht="15">
      <c r="A54" s="24" t="s">
        <v>80</v>
      </c>
      <c r="B54" s="12"/>
      <c r="C54" s="13"/>
      <c r="D54" s="25"/>
      <c r="E54" s="127"/>
      <c r="F54" s="102" t="e">
        <f t="shared" si="5"/>
        <v>#DIV/0!</v>
      </c>
      <c r="G54" s="13"/>
      <c r="H54" s="25"/>
      <c r="I54" s="127"/>
      <c r="J54" s="102" t="e">
        <f t="shared" si="6"/>
        <v>#DIV/0!</v>
      </c>
      <c r="K54" s="55"/>
      <c r="L54" s="25"/>
      <c r="M54" s="54"/>
      <c r="N54" s="102" t="e">
        <f t="shared" si="7"/>
        <v>#DIV/0!</v>
      </c>
      <c r="O54" s="9" t="e">
        <f t="shared" si="4"/>
        <v>#DIV/0!</v>
      </c>
    </row>
    <row r="55" spans="1:15" ht="15">
      <c r="A55" s="24" t="s">
        <v>47</v>
      </c>
      <c r="B55" s="12"/>
      <c r="C55" s="13"/>
      <c r="D55" s="25"/>
      <c r="E55" s="127"/>
      <c r="F55" s="102" t="e">
        <f t="shared" si="5"/>
        <v>#DIV/0!</v>
      </c>
      <c r="G55" s="13"/>
      <c r="H55" s="25"/>
      <c r="I55" s="127"/>
      <c r="J55" s="102" t="e">
        <f t="shared" si="6"/>
        <v>#DIV/0!</v>
      </c>
      <c r="K55" s="55"/>
      <c r="L55" s="25"/>
      <c r="M55" s="54"/>
      <c r="N55" s="102" t="e">
        <f t="shared" si="7"/>
        <v>#DIV/0!</v>
      </c>
      <c r="O55" s="9" t="e">
        <f t="shared" si="4"/>
        <v>#DIV/0!</v>
      </c>
    </row>
    <row r="56" spans="1:15" ht="15">
      <c r="A56" s="24" t="s">
        <v>81</v>
      </c>
      <c r="B56" s="12"/>
      <c r="C56" s="13"/>
      <c r="D56" s="25"/>
      <c r="E56" s="127"/>
      <c r="F56" s="102" t="e">
        <f t="shared" si="5"/>
        <v>#DIV/0!</v>
      </c>
      <c r="G56" s="13"/>
      <c r="H56" s="25"/>
      <c r="I56" s="127"/>
      <c r="J56" s="102" t="e">
        <f t="shared" si="6"/>
        <v>#DIV/0!</v>
      </c>
      <c r="K56" s="55"/>
      <c r="L56" s="25"/>
      <c r="M56" s="54"/>
      <c r="N56" s="102" t="e">
        <f t="shared" si="7"/>
        <v>#DIV/0!</v>
      </c>
      <c r="O56" s="9" t="e">
        <f t="shared" si="4"/>
        <v>#DIV/0!</v>
      </c>
    </row>
    <row r="57" spans="1:15" ht="15">
      <c r="A57" s="24" t="s">
        <v>82</v>
      </c>
      <c r="B57" s="12">
        <v>0</v>
      </c>
      <c r="C57" s="13">
        <v>0</v>
      </c>
      <c r="D57" s="25">
        <v>140</v>
      </c>
      <c r="E57" s="127"/>
      <c r="F57" s="102" t="e">
        <f t="shared" si="5"/>
        <v>#DIV/0!</v>
      </c>
      <c r="G57" s="13"/>
      <c r="H57" s="25">
        <v>140</v>
      </c>
      <c r="I57" s="127"/>
      <c r="J57" s="102" t="e">
        <f t="shared" si="6"/>
        <v>#DIV/0!</v>
      </c>
      <c r="K57" s="55"/>
      <c r="L57" s="25">
        <v>140</v>
      </c>
      <c r="M57" s="54"/>
      <c r="N57" s="102" t="e">
        <f t="shared" si="7"/>
        <v>#DIV/0!</v>
      </c>
      <c r="O57" s="9" t="e">
        <f t="shared" si="4"/>
        <v>#DIV/0!</v>
      </c>
    </row>
    <row r="58" spans="1:15" ht="15">
      <c r="A58" s="24" t="s">
        <v>48</v>
      </c>
      <c r="B58" s="12"/>
      <c r="C58" s="13"/>
      <c r="D58" s="25"/>
      <c r="E58" s="127"/>
      <c r="F58" s="102" t="e">
        <f t="shared" si="5"/>
        <v>#DIV/0!</v>
      </c>
      <c r="G58" s="13"/>
      <c r="H58" s="25"/>
      <c r="I58" s="127"/>
      <c r="J58" s="102" t="e">
        <f t="shared" si="6"/>
        <v>#DIV/0!</v>
      </c>
      <c r="K58" s="55"/>
      <c r="L58" s="25"/>
      <c r="M58" s="54"/>
      <c r="N58" s="102" t="e">
        <f t="shared" si="7"/>
        <v>#DIV/0!</v>
      </c>
      <c r="O58" s="9" t="e">
        <f t="shared" si="4"/>
        <v>#DIV/0!</v>
      </c>
    </row>
    <row r="59" spans="1:15" ht="15">
      <c r="A59" s="24" t="s">
        <v>49</v>
      </c>
      <c r="B59" s="12"/>
      <c r="C59" s="13"/>
      <c r="D59" s="25"/>
      <c r="E59" s="127"/>
      <c r="F59" s="102" t="e">
        <f t="shared" si="5"/>
        <v>#DIV/0!</v>
      </c>
      <c r="G59" s="13"/>
      <c r="H59" s="25"/>
      <c r="I59" s="127"/>
      <c r="J59" s="102" t="e">
        <f t="shared" si="6"/>
        <v>#DIV/0!</v>
      </c>
      <c r="K59" s="55"/>
      <c r="L59" s="25"/>
      <c r="M59" s="54"/>
      <c r="N59" s="102" t="e">
        <f t="shared" si="7"/>
        <v>#DIV/0!</v>
      </c>
      <c r="O59" s="9" t="e">
        <f t="shared" si="4"/>
        <v>#DIV/0!</v>
      </c>
    </row>
    <row r="60" spans="1:15" ht="15">
      <c r="A60" s="24" t="s">
        <v>50</v>
      </c>
      <c r="B60" s="12"/>
      <c r="C60" s="13"/>
      <c r="D60" s="25">
        <v>0</v>
      </c>
      <c r="E60" s="127"/>
      <c r="F60" s="102" t="e">
        <f t="shared" si="5"/>
        <v>#DIV/0!</v>
      </c>
      <c r="G60" s="13"/>
      <c r="H60" s="25"/>
      <c r="I60" s="127"/>
      <c r="J60" s="102" t="e">
        <f t="shared" si="6"/>
        <v>#DIV/0!</v>
      </c>
      <c r="K60" s="55"/>
      <c r="L60" s="25">
        <v>9984.15</v>
      </c>
      <c r="M60" s="54"/>
      <c r="N60" s="102" t="e">
        <f t="shared" si="7"/>
        <v>#DIV/0!</v>
      </c>
      <c r="O60" s="9" t="e">
        <f t="shared" si="4"/>
        <v>#DIV/0!</v>
      </c>
    </row>
    <row r="61" spans="1:15" ht="15">
      <c r="A61" s="24" t="s">
        <v>83</v>
      </c>
      <c r="B61" s="12"/>
      <c r="C61" s="13"/>
      <c r="D61" s="25">
        <v>0</v>
      </c>
      <c r="E61" s="127"/>
      <c r="F61" s="102" t="e">
        <f t="shared" si="5"/>
        <v>#DIV/0!</v>
      </c>
      <c r="G61" s="13"/>
      <c r="H61" s="25"/>
      <c r="I61" s="127"/>
      <c r="J61" s="102" t="e">
        <f t="shared" si="6"/>
        <v>#DIV/0!</v>
      </c>
      <c r="K61" s="55"/>
      <c r="L61" s="25"/>
      <c r="M61" s="54"/>
      <c r="N61" s="102" t="e">
        <f t="shared" si="7"/>
        <v>#DIV/0!</v>
      </c>
      <c r="O61" s="9" t="e">
        <f t="shared" si="4"/>
        <v>#DIV/0!</v>
      </c>
    </row>
    <row r="62" spans="1:15" ht="15">
      <c r="A62" s="24" t="s">
        <v>51</v>
      </c>
      <c r="B62" s="12">
        <v>100</v>
      </c>
      <c r="C62" s="13">
        <v>100</v>
      </c>
      <c r="D62" s="25">
        <v>27.32</v>
      </c>
      <c r="E62" s="127"/>
      <c r="F62" s="102">
        <f t="shared" si="5"/>
        <v>27.3</v>
      </c>
      <c r="G62" s="13">
        <v>100</v>
      </c>
      <c r="H62" s="25">
        <v>43.15</v>
      </c>
      <c r="I62" s="127"/>
      <c r="J62" s="102">
        <f t="shared" si="6"/>
        <v>43.2</v>
      </c>
      <c r="K62" s="55">
        <v>50</v>
      </c>
      <c r="L62" s="25">
        <v>49.66</v>
      </c>
      <c r="M62" s="54"/>
      <c r="N62" s="102">
        <f t="shared" si="7"/>
        <v>99.3</v>
      </c>
      <c r="O62" s="9">
        <f t="shared" si="4"/>
        <v>49.7</v>
      </c>
    </row>
    <row r="63" spans="1:15" ht="15">
      <c r="A63" s="24" t="s">
        <v>52</v>
      </c>
      <c r="B63" s="12"/>
      <c r="C63" s="13"/>
      <c r="D63" s="25"/>
      <c r="E63" s="127"/>
      <c r="F63" s="102" t="e">
        <f t="shared" si="5"/>
        <v>#DIV/0!</v>
      </c>
      <c r="G63" s="13"/>
      <c r="H63" s="25"/>
      <c r="I63" s="127"/>
      <c r="J63" s="102" t="e">
        <f t="shared" si="6"/>
        <v>#DIV/0!</v>
      </c>
      <c r="K63" s="55"/>
      <c r="L63" s="25"/>
      <c r="M63" s="54"/>
      <c r="N63" s="102" t="e">
        <f t="shared" si="7"/>
        <v>#DIV/0!</v>
      </c>
      <c r="O63" s="9" t="e">
        <f t="shared" si="4"/>
        <v>#DIV/0!</v>
      </c>
    </row>
    <row r="64" spans="1:15" ht="15">
      <c r="A64" s="24" t="s">
        <v>53</v>
      </c>
      <c r="B64" s="12"/>
      <c r="C64" s="13"/>
      <c r="D64" s="25"/>
      <c r="E64" s="127"/>
      <c r="F64" s="102" t="e">
        <f t="shared" si="5"/>
        <v>#DIV/0!</v>
      </c>
      <c r="G64" s="13"/>
      <c r="H64" s="25"/>
      <c r="I64" s="127"/>
      <c r="J64" s="102" t="e">
        <f t="shared" si="6"/>
        <v>#DIV/0!</v>
      </c>
      <c r="K64" s="55"/>
      <c r="L64" s="25"/>
      <c r="M64" s="54"/>
      <c r="N64" s="102" t="e">
        <f t="shared" si="7"/>
        <v>#DIV/0!</v>
      </c>
      <c r="O64" s="9" t="e">
        <f t="shared" si="4"/>
        <v>#DIV/0!</v>
      </c>
    </row>
    <row r="65" spans="1:15" ht="15">
      <c r="A65" s="24" t="s">
        <v>84</v>
      </c>
      <c r="B65" s="12"/>
      <c r="C65" s="13"/>
      <c r="D65" s="25"/>
      <c r="E65" s="127"/>
      <c r="F65" s="102" t="e">
        <f t="shared" si="5"/>
        <v>#DIV/0!</v>
      </c>
      <c r="G65" s="13"/>
      <c r="H65" s="25"/>
      <c r="I65" s="127"/>
      <c r="J65" s="102" t="e">
        <f t="shared" si="6"/>
        <v>#DIV/0!</v>
      </c>
      <c r="K65" s="55"/>
      <c r="L65" s="25"/>
      <c r="M65" s="54"/>
      <c r="N65" s="102" t="e">
        <f t="shared" si="7"/>
        <v>#DIV/0!</v>
      </c>
      <c r="O65" s="9" t="e">
        <f t="shared" si="4"/>
        <v>#DIV/0!</v>
      </c>
    </row>
    <row r="66" spans="1:15" ht="15">
      <c r="A66" s="26" t="s">
        <v>54</v>
      </c>
      <c r="B66" s="12">
        <f>SUM(B50:B65)</f>
        <v>90100</v>
      </c>
      <c r="C66" s="13">
        <f>SUM(C50:C65)</f>
        <v>300100</v>
      </c>
      <c r="D66" s="25">
        <f>SUM(D50:D65)</f>
        <v>175747.32</v>
      </c>
      <c r="E66" s="136">
        <f>SUM(E50:E65)</f>
        <v>0</v>
      </c>
      <c r="F66" s="102">
        <f t="shared" si="5"/>
        <v>58.6</v>
      </c>
      <c r="G66" s="13">
        <f>SUM(G50:G65)</f>
        <v>300100</v>
      </c>
      <c r="H66" s="25">
        <f>SUM(H50:H65)</f>
        <v>206398.15</v>
      </c>
      <c r="I66" s="136">
        <f>SUM(I50:I65)</f>
        <v>0</v>
      </c>
      <c r="J66" s="102">
        <f t="shared" si="6"/>
        <v>68.8</v>
      </c>
      <c r="K66" s="13">
        <f>SUM(K50:K65)</f>
        <v>300050</v>
      </c>
      <c r="L66" s="25">
        <f>SUM(L50:L65)</f>
        <v>310239.81</v>
      </c>
      <c r="M66" s="54">
        <f>SUM(M50:M65)</f>
        <v>0</v>
      </c>
      <c r="N66" s="102">
        <f t="shared" si="7"/>
        <v>103.4</v>
      </c>
      <c r="O66" s="9">
        <f t="shared" si="4"/>
        <v>344.3</v>
      </c>
    </row>
    <row r="67" spans="1:15" ht="15">
      <c r="A67" s="24" t="s">
        <v>85</v>
      </c>
      <c r="B67" s="14"/>
      <c r="C67" s="15"/>
      <c r="D67" s="27"/>
      <c r="E67" s="137"/>
      <c r="F67" s="102" t="e">
        <f t="shared" si="5"/>
        <v>#DIV/0!</v>
      </c>
      <c r="G67" s="15"/>
      <c r="H67" s="27"/>
      <c r="I67" s="137"/>
      <c r="J67" s="102" t="e">
        <f t="shared" si="6"/>
        <v>#DIV/0!</v>
      </c>
      <c r="K67" s="57"/>
      <c r="L67" s="27"/>
      <c r="M67" s="56"/>
      <c r="N67" s="102" t="e">
        <f t="shared" si="7"/>
        <v>#DIV/0!</v>
      </c>
      <c r="O67" s="9" t="e">
        <f t="shared" si="4"/>
        <v>#DIV/0!</v>
      </c>
    </row>
    <row r="68" spans="1:15" ht="15">
      <c r="A68" s="24" t="s">
        <v>86</v>
      </c>
      <c r="B68" s="14">
        <v>527430</v>
      </c>
      <c r="C68" s="15">
        <v>527430</v>
      </c>
      <c r="D68" s="27">
        <v>263715</v>
      </c>
      <c r="E68" s="138"/>
      <c r="F68" s="103">
        <f t="shared" si="5"/>
        <v>50</v>
      </c>
      <c r="G68" s="15">
        <v>527430</v>
      </c>
      <c r="H68" s="27">
        <v>395572.5</v>
      </c>
      <c r="I68" s="138"/>
      <c r="J68" s="103">
        <f t="shared" si="6"/>
        <v>75</v>
      </c>
      <c r="K68" s="57">
        <v>547430</v>
      </c>
      <c r="L68" s="27">
        <v>547430</v>
      </c>
      <c r="M68" s="56"/>
      <c r="N68" s="103">
        <f t="shared" si="7"/>
        <v>100</v>
      </c>
      <c r="O68" s="9">
        <f t="shared" si="4"/>
        <v>103.8</v>
      </c>
    </row>
    <row r="69" spans="1:15" ht="15">
      <c r="A69" s="26" t="s">
        <v>87</v>
      </c>
      <c r="B69" s="28">
        <v>0</v>
      </c>
      <c r="C69" s="29">
        <v>30000</v>
      </c>
      <c r="D69" s="30">
        <v>30000</v>
      </c>
      <c r="E69" s="31"/>
      <c r="F69" s="103">
        <f t="shared" si="5"/>
        <v>100</v>
      </c>
      <c r="G69" s="29">
        <v>30000</v>
      </c>
      <c r="H69" s="30">
        <v>30000</v>
      </c>
      <c r="I69" s="31"/>
      <c r="J69" s="103">
        <f t="shared" si="6"/>
        <v>100</v>
      </c>
      <c r="K69" s="29">
        <v>30000</v>
      </c>
      <c r="L69" s="30">
        <v>30000</v>
      </c>
      <c r="M69" s="31"/>
      <c r="N69" s="103">
        <f t="shared" si="7"/>
        <v>100</v>
      </c>
      <c r="O69" s="9" t="e">
        <f t="shared" si="4"/>
        <v>#DIV/0!</v>
      </c>
    </row>
    <row r="70" spans="1:15" ht="15">
      <c r="A70" s="24" t="s">
        <v>88</v>
      </c>
      <c r="B70" s="12">
        <v>2135891</v>
      </c>
      <c r="C70" s="13">
        <v>2182486</v>
      </c>
      <c r="D70" s="25">
        <v>1066324</v>
      </c>
      <c r="E70" s="127"/>
      <c r="F70" s="103">
        <f t="shared" si="5"/>
        <v>48.9</v>
      </c>
      <c r="G70" s="13">
        <v>2140397</v>
      </c>
      <c r="H70" s="25">
        <v>1601995</v>
      </c>
      <c r="I70" s="127"/>
      <c r="J70" s="103">
        <f t="shared" si="6"/>
        <v>74.8</v>
      </c>
      <c r="K70" s="13">
        <v>2144199</v>
      </c>
      <c r="L70" s="25">
        <v>2144199</v>
      </c>
      <c r="M70" s="54"/>
      <c r="N70" s="103">
        <f t="shared" si="7"/>
        <v>100</v>
      </c>
      <c r="O70" s="9">
        <f t="shared" si="4"/>
        <v>100.4</v>
      </c>
    </row>
    <row r="71" spans="1:15" ht="15">
      <c r="A71" s="24" t="s">
        <v>89</v>
      </c>
      <c r="B71" s="12"/>
      <c r="C71" s="13"/>
      <c r="D71" s="25"/>
      <c r="E71" s="127"/>
      <c r="F71" s="102" t="e">
        <f t="shared" si="5"/>
        <v>#DIV/0!</v>
      </c>
      <c r="G71" s="13"/>
      <c r="H71" s="25"/>
      <c r="I71" s="127"/>
      <c r="J71" s="102" t="e">
        <f t="shared" si="6"/>
        <v>#DIV/0!</v>
      </c>
      <c r="K71" s="13"/>
      <c r="L71" s="25"/>
      <c r="M71" s="54"/>
      <c r="N71" s="102" t="e">
        <f t="shared" si="7"/>
        <v>#DIV/0!</v>
      </c>
      <c r="O71" s="9" t="e">
        <f t="shared" si="4"/>
        <v>#DIV/0!</v>
      </c>
    </row>
    <row r="72" spans="1:15" ht="15">
      <c r="A72" s="24" t="s">
        <v>90</v>
      </c>
      <c r="B72" s="12"/>
      <c r="C72" s="13"/>
      <c r="D72" s="25"/>
      <c r="E72" s="127"/>
      <c r="F72" s="103" t="e">
        <f t="shared" si="5"/>
        <v>#DIV/0!</v>
      </c>
      <c r="G72" s="13"/>
      <c r="H72" s="25"/>
      <c r="I72" s="127"/>
      <c r="J72" s="103" t="e">
        <f t="shared" si="6"/>
        <v>#DIV/0!</v>
      </c>
      <c r="K72" s="13"/>
      <c r="L72" s="25"/>
      <c r="M72" s="54"/>
      <c r="N72" s="103" t="e">
        <f t="shared" si="7"/>
        <v>#DIV/0!</v>
      </c>
      <c r="O72" s="9" t="e">
        <f t="shared" si="4"/>
        <v>#DIV/0!</v>
      </c>
    </row>
    <row r="73" spans="1:15" ht="15">
      <c r="A73" s="24" t="s">
        <v>91</v>
      </c>
      <c r="B73" s="12"/>
      <c r="C73" s="13"/>
      <c r="D73" s="25"/>
      <c r="E73" s="127"/>
      <c r="F73" s="103" t="e">
        <f t="shared" si="5"/>
        <v>#DIV/0!</v>
      </c>
      <c r="G73" s="13"/>
      <c r="H73" s="25"/>
      <c r="I73" s="127"/>
      <c r="J73" s="103" t="e">
        <f t="shared" si="6"/>
        <v>#DIV/0!</v>
      </c>
      <c r="K73" s="13"/>
      <c r="L73" s="25"/>
      <c r="M73" s="54"/>
      <c r="N73" s="103" t="e">
        <f t="shared" si="7"/>
        <v>#DIV/0!</v>
      </c>
      <c r="O73" s="9" t="e">
        <f t="shared" si="4"/>
        <v>#DIV/0!</v>
      </c>
    </row>
    <row r="74" spans="1:15" ht="15">
      <c r="A74" s="26" t="s">
        <v>92</v>
      </c>
      <c r="B74" s="12">
        <f>SUM(B68:B73)</f>
        <v>2663321</v>
      </c>
      <c r="C74" s="13">
        <f>SUM(C68:C73)</f>
        <v>2739916</v>
      </c>
      <c r="D74" s="25">
        <f>SUM(D68:D73)</f>
        <v>1360039</v>
      </c>
      <c r="E74" s="136">
        <f>SUM(E68:E73)</f>
        <v>0</v>
      </c>
      <c r="F74" s="102">
        <f t="shared" si="5"/>
        <v>49.6</v>
      </c>
      <c r="G74" s="13">
        <f>SUM(G68:G73)</f>
        <v>2697827</v>
      </c>
      <c r="H74" s="25">
        <f>SUM(H68:H73)</f>
        <v>2027567.5</v>
      </c>
      <c r="I74" s="136">
        <f>SUM(I68:I73)</f>
        <v>0</v>
      </c>
      <c r="J74" s="102">
        <f t="shared" si="6"/>
        <v>75.2</v>
      </c>
      <c r="K74" s="13">
        <f>SUM(K68:K73)</f>
        <v>2721629</v>
      </c>
      <c r="L74" s="25">
        <f>SUM(L68:L73)</f>
        <v>2721629</v>
      </c>
      <c r="M74" s="54">
        <f>SUM(M68:M73)</f>
        <v>0</v>
      </c>
      <c r="N74" s="102">
        <f t="shared" si="7"/>
        <v>100</v>
      </c>
      <c r="O74" s="9">
        <f t="shared" si="4"/>
        <v>102.2</v>
      </c>
    </row>
    <row r="75" spans="1:15" ht="15.75" thickBot="1">
      <c r="A75" s="32" t="s">
        <v>55</v>
      </c>
      <c r="B75" s="14">
        <f>B66+B74</f>
        <v>2753421</v>
      </c>
      <c r="C75" s="15">
        <f>C66+C74</f>
        <v>3040016</v>
      </c>
      <c r="D75" s="27">
        <f>D66+D74</f>
        <v>1535786.32</v>
      </c>
      <c r="E75" s="137">
        <f>E66+E74</f>
        <v>0</v>
      </c>
      <c r="F75" s="103">
        <f t="shared" si="5"/>
        <v>50.5</v>
      </c>
      <c r="G75" s="15">
        <f>G66+G74</f>
        <v>2997927</v>
      </c>
      <c r="H75" s="27">
        <f>H66+H74</f>
        <v>2233965.65</v>
      </c>
      <c r="I75" s="208">
        <f>I66+I74</f>
        <v>0</v>
      </c>
      <c r="J75" s="103">
        <f t="shared" si="6"/>
        <v>74.5</v>
      </c>
      <c r="K75" s="15">
        <f>K66+K74</f>
        <v>3021679</v>
      </c>
      <c r="L75" s="27">
        <f>L66+L74</f>
        <v>3031868.81</v>
      </c>
      <c r="M75" s="56">
        <f>M66+M74</f>
        <v>0</v>
      </c>
      <c r="N75" s="103">
        <f t="shared" si="7"/>
        <v>100.3</v>
      </c>
      <c r="O75" s="9">
        <f t="shared" si="4"/>
        <v>110.1</v>
      </c>
    </row>
    <row r="76" spans="1:15" ht="15.75" thickBot="1">
      <c r="A76" s="33" t="s">
        <v>56</v>
      </c>
      <c r="B76" s="34">
        <f>B75-B37</f>
        <v>0</v>
      </c>
      <c r="C76" s="34">
        <f>C75-C37</f>
        <v>0</v>
      </c>
      <c r="D76" s="34">
        <f>D75-D37</f>
        <v>40860.810000000056</v>
      </c>
      <c r="E76" s="34">
        <f>E75-E37</f>
        <v>0</v>
      </c>
      <c r="F76" s="104" t="e">
        <f t="shared" si="5"/>
        <v>#DIV/0!</v>
      </c>
      <c r="G76" s="34">
        <f>G75-G37</f>
        <v>0</v>
      </c>
      <c r="H76" s="34">
        <f>H75-H37</f>
        <v>-46684.919999999925</v>
      </c>
      <c r="I76" s="209">
        <f>I75-'[7]Náklady'!I82</f>
        <v>0</v>
      </c>
      <c r="J76" s="104" t="e">
        <f t="shared" si="6"/>
        <v>#DIV/0!</v>
      </c>
      <c r="K76" s="34">
        <f>K75-K37</f>
        <v>0</v>
      </c>
      <c r="L76" s="34">
        <f>L75-L37</f>
        <v>63.639999999664724</v>
      </c>
      <c r="M76" s="34">
        <f>M75-M37</f>
        <v>0</v>
      </c>
      <c r="N76" s="104" t="e">
        <f t="shared" si="7"/>
        <v>#DIV/0!</v>
      </c>
      <c r="O76" s="9" t="e">
        <f t="shared" si="4"/>
        <v>#DIV/0!</v>
      </c>
    </row>
    <row r="77" spans="1:15" s="96" customFormat="1" ht="15.75" thickBot="1">
      <c r="A77" s="135" t="s">
        <v>93</v>
      </c>
      <c r="B77" s="134"/>
      <c r="C77" s="130"/>
      <c r="D77" s="131">
        <f>D76+E76</f>
        <v>40860.810000000056</v>
      </c>
      <c r="E77" s="131"/>
      <c r="F77" s="131"/>
      <c r="G77" s="131"/>
      <c r="H77" s="131">
        <f>H76+I76</f>
        <v>-46684.919999999925</v>
      </c>
      <c r="I77" s="131"/>
      <c r="J77" s="131"/>
      <c r="K77" s="131"/>
      <c r="L77" s="131">
        <f>L76+M76</f>
        <v>63.639999999664724</v>
      </c>
      <c r="M77" s="131"/>
      <c r="N77" s="132"/>
      <c r="O77" s="133"/>
    </row>
    <row r="78" spans="1:15" s="96" customFormat="1" ht="15">
      <c r="A78" s="94"/>
      <c r="B78" s="95"/>
      <c r="C78" s="9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94"/>
      <c r="O78" s="94"/>
    </row>
    <row r="79" ht="15">
      <c r="L79" s="246"/>
    </row>
    <row r="80" spans="1:4" ht="15.75" thickBot="1">
      <c r="A80" s="18" t="s">
        <v>40</v>
      </c>
      <c r="B80" s="48"/>
      <c r="C80" s="37"/>
      <c r="D80" s="237"/>
    </row>
    <row r="81" spans="1:7" ht="15.75" thickBot="1">
      <c r="A81" s="19"/>
      <c r="B81" s="49" t="s">
        <v>10</v>
      </c>
      <c r="C81" s="50" t="s">
        <v>14</v>
      </c>
      <c r="D81" s="249" t="s">
        <v>15</v>
      </c>
      <c r="G81" s="207" t="s">
        <v>107</v>
      </c>
    </row>
    <row r="82" spans="1:7" ht="15">
      <c r="A82" s="20" t="s">
        <v>41</v>
      </c>
      <c r="B82" s="105">
        <v>40491</v>
      </c>
      <c r="C82" s="106">
        <v>35415</v>
      </c>
      <c r="D82" s="107">
        <v>30340</v>
      </c>
      <c r="G82" s="207" t="s">
        <v>108</v>
      </c>
    </row>
    <row r="83" spans="1:7" ht="15">
      <c r="A83" s="20" t="s">
        <v>42</v>
      </c>
      <c r="B83" s="108">
        <v>7000</v>
      </c>
      <c r="C83" s="74">
        <v>7000</v>
      </c>
      <c r="D83" s="75">
        <v>0</v>
      </c>
      <c r="G83" s="207" t="s">
        <v>109</v>
      </c>
    </row>
    <row r="84" spans="1:7" ht="15">
      <c r="A84" s="20" t="s">
        <v>43</v>
      </c>
      <c r="B84" s="108">
        <v>9208.8</v>
      </c>
      <c r="C84" s="74">
        <v>10577.8</v>
      </c>
      <c r="D84" s="75">
        <v>10767.1</v>
      </c>
      <c r="G84" s="207" t="s">
        <v>110</v>
      </c>
    </row>
    <row r="85" spans="1:7" ht="15">
      <c r="A85" s="20" t="s">
        <v>44</v>
      </c>
      <c r="B85" s="108">
        <v>2984.15</v>
      </c>
      <c r="C85" s="74">
        <v>2984.15</v>
      </c>
      <c r="D85" s="75">
        <v>0</v>
      </c>
      <c r="G85" s="207" t="s">
        <v>111</v>
      </c>
    </row>
    <row r="86" spans="1:7" ht="15">
      <c r="A86" s="20" t="s">
        <v>75</v>
      </c>
      <c r="B86" s="108">
        <v>0</v>
      </c>
      <c r="C86" s="74">
        <v>0</v>
      </c>
      <c r="D86" s="75">
        <v>0</v>
      </c>
      <c r="G86" s="207"/>
    </row>
    <row r="87" spans="1:7" ht="15.75" thickBot="1">
      <c r="A87" s="21" t="s">
        <v>76</v>
      </c>
      <c r="B87" s="109">
        <v>50758</v>
      </c>
      <c r="C87" s="76">
        <v>55834</v>
      </c>
      <c r="D87" s="77">
        <v>60909</v>
      </c>
      <c r="G87" s="207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A70">
      <selection activeCell="H87" sqref="H87"/>
    </sheetView>
  </sheetViews>
  <sheetFormatPr defaultColWidth="9.140625" defaultRowHeight="15"/>
  <cols>
    <col min="1" max="1" width="22.421875" style="0" customWidth="1"/>
    <col min="2" max="2" width="13.7109375" style="47" customWidth="1"/>
    <col min="3" max="3" width="14.421875" style="47" customWidth="1"/>
    <col min="4" max="4" width="12.7109375" style="247" customWidth="1"/>
    <col min="5" max="5" width="12.7109375" style="0" customWidth="1"/>
    <col min="6" max="6" width="6.57421875" style="0" customWidth="1"/>
    <col min="7" max="7" width="14.00390625" style="47" customWidth="1"/>
    <col min="8" max="8" width="13.140625" style="47" customWidth="1"/>
    <col min="9" max="9" width="12.7109375" style="0" customWidth="1"/>
    <col min="10" max="10" width="6.57421875" style="0" customWidth="1"/>
    <col min="11" max="11" width="13.57421875" style="247" customWidth="1"/>
    <col min="12" max="12" width="12.7109375" style="247" customWidth="1"/>
    <col min="13" max="13" width="12.7109375" style="237" customWidth="1"/>
    <col min="14" max="14" width="6.57421875" style="0" customWidth="1"/>
    <col min="15" max="15" width="7.00390625" style="0" bestFit="1" customWidth="1"/>
  </cols>
  <sheetData>
    <row r="1" spans="1:14" ht="15">
      <c r="A1" s="117" t="s">
        <v>64</v>
      </c>
      <c r="B1" s="118"/>
      <c r="C1" s="118"/>
      <c r="D1" s="237"/>
      <c r="E1" s="119" t="s">
        <v>65</v>
      </c>
      <c r="F1" s="117"/>
      <c r="G1" s="118" t="s">
        <v>97</v>
      </c>
      <c r="H1" s="37"/>
      <c r="I1" s="37"/>
      <c r="J1" s="117"/>
      <c r="K1" s="236"/>
      <c r="L1" s="237"/>
      <c r="N1" s="117"/>
    </row>
    <row r="2" spans="1:14" ht="16.5" thickBot="1">
      <c r="A2" s="1" t="s">
        <v>0</v>
      </c>
      <c r="B2" s="38" t="s">
        <v>1</v>
      </c>
      <c r="C2" s="38"/>
      <c r="D2" s="237"/>
      <c r="E2" s="37"/>
      <c r="F2" s="1"/>
      <c r="G2" s="38"/>
      <c r="H2" s="37"/>
      <c r="I2" s="37"/>
      <c r="J2" s="1"/>
      <c r="K2" s="238"/>
      <c r="L2" s="237"/>
      <c r="N2" s="1"/>
    </row>
    <row r="3" spans="1:15" ht="15">
      <c r="A3" s="2" t="s">
        <v>2</v>
      </c>
      <c r="B3" s="39" t="s">
        <v>3</v>
      </c>
      <c r="C3" s="40" t="s">
        <v>4</v>
      </c>
      <c r="D3" s="240" t="s">
        <v>5</v>
      </c>
      <c r="E3" s="62"/>
      <c r="F3" s="4" t="s">
        <v>6</v>
      </c>
      <c r="G3" s="42" t="s">
        <v>4</v>
      </c>
      <c r="H3" s="41" t="s">
        <v>7</v>
      </c>
      <c r="I3" s="62"/>
      <c r="J3" s="4" t="s">
        <v>6</v>
      </c>
      <c r="K3" s="239" t="s">
        <v>4</v>
      </c>
      <c r="L3" s="240" t="s">
        <v>8</v>
      </c>
      <c r="M3" s="241"/>
      <c r="N3" s="4" t="s">
        <v>6</v>
      </c>
      <c r="O3" s="92" t="s">
        <v>62</v>
      </c>
    </row>
    <row r="4" spans="1:15" ht="15.75" customHeight="1" thickBot="1">
      <c r="A4" s="5"/>
      <c r="B4" s="43" t="s">
        <v>9</v>
      </c>
      <c r="C4" s="44" t="s">
        <v>10</v>
      </c>
      <c r="D4" s="243" t="s">
        <v>11</v>
      </c>
      <c r="E4" s="45" t="s">
        <v>12</v>
      </c>
      <c r="F4" s="7" t="s">
        <v>13</v>
      </c>
      <c r="G4" s="46" t="s">
        <v>14</v>
      </c>
      <c r="H4" s="45" t="s">
        <v>11</v>
      </c>
      <c r="I4" s="45" t="s">
        <v>12</v>
      </c>
      <c r="J4" s="7" t="s">
        <v>13</v>
      </c>
      <c r="K4" s="242" t="s">
        <v>15</v>
      </c>
      <c r="L4" s="243" t="s">
        <v>11</v>
      </c>
      <c r="M4" s="243" t="s">
        <v>12</v>
      </c>
      <c r="N4" s="7" t="s">
        <v>13</v>
      </c>
      <c r="O4" s="93" t="s">
        <v>63</v>
      </c>
    </row>
    <row r="5" spans="1:15" ht="15.75" customHeight="1">
      <c r="A5" s="8" t="s">
        <v>16</v>
      </c>
      <c r="B5" s="63">
        <v>220616</v>
      </c>
      <c r="C5" s="64">
        <v>551616</v>
      </c>
      <c r="D5" s="83">
        <v>233944.87</v>
      </c>
      <c r="E5" s="83"/>
      <c r="F5" s="97">
        <f>ROUND((D5+E5)/(C5/100),1)</f>
        <v>42.4</v>
      </c>
      <c r="G5" s="110">
        <v>521616</v>
      </c>
      <c r="H5" s="83">
        <v>284556.13</v>
      </c>
      <c r="I5" s="83"/>
      <c r="J5" s="97">
        <f>ROUND((H5+I5)/(G5/100),1)</f>
        <v>54.6</v>
      </c>
      <c r="K5" s="113">
        <v>424941</v>
      </c>
      <c r="L5" s="83">
        <v>419854.43</v>
      </c>
      <c r="M5" s="83"/>
      <c r="N5" s="97">
        <f>ROUND((L5+M5)/(K5/100),1)</f>
        <v>98.8</v>
      </c>
      <c r="O5" s="9">
        <f>ROUND((L5+M5)/(B5/100),1)</f>
        <v>190.3</v>
      </c>
    </row>
    <row r="6" spans="1:15" ht="15.75" customHeight="1">
      <c r="A6" s="11" t="s">
        <v>17</v>
      </c>
      <c r="B6" s="65">
        <v>69000</v>
      </c>
      <c r="C6" s="66">
        <v>69000</v>
      </c>
      <c r="D6" s="84">
        <v>33600</v>
      </c>
      <c r="E6" s="84"/>
      <c r="F6" s="98">
        <f aca="true" t="shared" si="0" ref="F6:F37">ROUND((D6+E6)/(C6/100),1)</f>
        <v>48.7</v>
      </c>
      <c r="G6" s="111">
        <v>69000</v>
      </c>
      <c r="H6" s="84">
        <v>50400</v>
      </c>
      <c r="I6" s="84"/>
      <c r="J6" s="98">
        <f aca="true" t="shared" si="1" ref="J6:J37">ROUND((H6+I6)/(G6/100),1)</f>
        <v>73</v>
      </c>
      <c r="K6" s="114">
        <v>79000</v>
      </c>
      <c r="L6" s="84">
        <v>78967</v>
      </c>
      <c r="M6" s="84"/>
      <c r="N6" s="98">
        <f aca="true" t="shared" si="2" ref="N6:N37">ROUND((L6+M6)/(K6/100),1)</f>
        <v>100</v>
      </c>
      <c r="O6" s="9">
        <f aca="true" t="shared" si="3" ref="O6:O37">ROUND((L6+M6)/(B6/100),1)</f>
        <v>114.4</v>
      </c>
    </row>
    <row r="7" spans="1:15" ht="15.75" customHeight="1">
      <c r="A7" s="11" t="s">
        <v>18</v>
      </c>
      <c r="B7" s="65"/>
      <c r="C7" s="66"/>
      <c r="D7" s="84"/>
      <c r="E7" s="84"/>
      <c r="F7" s="98" t="e">
        <f t="shared" si="0"/>
        <v>#DIV/0!</v>
      </c>
      <c r="G7" s="111"/>
      <c r="H7" s="84"/>
      <c r="I7" s="84"/>
      <c r="J7" s="98" t="e">
        <f t="shared" si="1"/>
        <v>#DIV/0!</v>
      </c>
      <c r="K7" s="114"/>
      <c r="L7" s="84"/>
      <c r="M7" s="84"/>
      <c r="N7" s="98" t="e">
        <f t="shared" si="2"/>
        <v>#DIV/0!</v>
      </c>
      <c r="O7" s="9" t="e">
        <f t="shared" si="3"/>
        <v>#DIV/0!</v>
      </c>
    </row>
    <row r="8" spans="1:15" ht="15.75" customHeight="1">
      <c r="A8" s="11" t="s">
        <v>19</v>
      </c>
      <c r="B8" s="65">
        <v>20000</v>
      </c>
      <c r="C8" s="66">
        <v>20000</v>
      </c>
      <c r="D8" s="84">
        <v>7047.7</v>
      </c>
      <c r="E8" s="84"/>
      <c r="F8" s="98">
        <f t="shared" si="0"/>
        <v>35.2</v>
      </c>
      <c r="G8" s="111">
        <v>20000</v>
      </c>
      <c r="H8" s="84">
        <v>9178.1</v>
      </c>
      <c r="I8" s="84"/>
      <c r="J8" s="98">
        <f t="shared" si="1"/>
        <v>45.9</v>
      </c>
      <c r="K8" s="114">
        <v>13000</v>
      </c>
      <c r="L8" s="84">
        <v>12802.06</v>
      </c>
      <c r="M8" s="84"/>
      <c r="N8" s="98">
        <f t="shared" si="2"/>
        <v>98.5</v>
      </c>
      <c r="O8" s="9">
        <f t="shared" si="3"/>
        <v>64</v>
      </c>
    </row>
    <row r="9" spans="1:15" ht="15.75" customHeight="1">
      <c r="A9" s="11" t="s">
        <v>20</v>
      </c>
      <c r="B9" s="65">
        <v>370000</v>
      </c>
      <c r="C9" s="66">
        <v>370000</v>
      </c>
      <c r="D9" s="84">
        <v>208459</v>
      </c>
      <c r="E9" s="84"/>
      <c r="F9" s="98">
        <f t="shared" si="0"/>
        <v>56.3</v>
      </c>
      <c r="G9" s="111">
        <v>370000</v>
      </c>
      <c r="H9" s="84">
        <v>244096</v>
      </c>
      <c r="I9" s="84"/>
      <c r="J9" s="98">
        <f t="shared" si="1"/>
        <v>66</v>
      </c>
      <c r="K9" s="114">
        <v>383000</v>
      </c>
      <c r="L9" s="84">
        <v>382899</v>
      </c>
      <c r="M9" s="84"/>
      <c r="N9" s="98">
        <f t="shared" si="2"/>
        <v>100</v>
      </c>
      <c r="O9" s="9">
        <f t="shared" si="3"/>
        <v>103.5</v>
      </c>
    </row>
    <row r="10" spans="1:15" ht="15.75" customHeight="1">
      <c r="A10" s="11" t="s">
        <v>21</v>
      </c>
      <c r="B10" s="65"/>
      <c r="C10" s="66"/>
      <c r="D10" s="84"/>
      <c r="E10" s="84"/>
      <c r="F10" s="98" t="e">
        <f t="shared" si="0"/>
        <v>#DIV/0!</v>
      </c>
      <c r="G10" s="111"/>
      <c r="H10" s="84"/>
      <c r="I10" s="84"/>
      <c r="J10" s="98" t="e">
        <f t="shared" si="1"/>
        <v>#DIV/0!</v>
      </c>
      <c r="K10" s="114"/>
      <c r="L10" s="84"/>
      <c r="M10" s="84"/>
      <c r="N10" s="98" t="e">
        <f t="shared" si="2"/>
        <v>#DIV/0!</v>
      </c>
      <c r="O10" s="9" t="e">
        <f t="shared" si="3"/>
        <v>#DIV/0!</v>
      </c>
    </row>
    <row r="11" spans="1:15" ht="15.75" customHeight="1">
      <c r="A11" s="11" t="s">
        <v>22</v>
      </c>
      <c r="B11" s="65"/>
      <c r="C11" s="66"/>
      <c r="D11" s="84"/>
      <c r="E11" s="84"/>
      <c r="F11" s="98" t="e">
        <f t="shared" si="0"/>
        <v>#DIV/0!</v>
      </c>
      <c r="G11" s="111"/>
      <c r="H11" s="84"/>
      <c r="I11" s="84"/>
      <c r="J11" s="98" t="e">
        <f t="shared" si="1"/>
        <v>#DIV/0!</v>
      </c>
      <c r="K11" s="114"/>
      <c r="L11" s="84"/>
      <c r="M11" s="84"/>
      <c r="N11" s="98" t="e">
        <f t="shared" si="2"/>
        <v>#DIV/0!</v>
      </c>
      <c r="O11" s="9" t="e">
        <f t="shared" si="3"/>
        <v>#DIV/0!</v>
      </c>
    </row>
    <row r="12" spans="1:15" ht="15.75" customHeight="1">
      <c r="A12" s="11" t="s">
        <v>66</v>
      </c>
      <c r="B12" s="65"/>
      <c r="C12" s="66"/>
      <c r="D12" s="84"/>
      <c r="E12" s="84"/>
      <c r="F12" s="98" t="e">
        <f t="shared" si="0"/>
        <v>#DIV/0!</v>
      </c>
      <c r="G12" s="111"/>
      <c r="H12" s="84"/>
      <c r="I12" s="84"/>
      <c r="J12" s="98" t="e">
        <f t="shared" si="1"/>
        <v>#DIV/0!</v>
      </c>
      <c r="K12" s="114"/>
      <c r="L12" s="84"/>
      <c r="M12" s="84"/>
      <c r="N12" s="98" t="e">
        <f t="shared" si="2"/>
        <v>#DIV/0!</v>
      </c>
      <c r="O12" s="9" t="e">
        <f t="shared" si="3"/>
        <v>#DIV/0!</v>
      </c>
    </row>
    <row r="13" spans="1:15" ht="15.75" customHeight="1">
      <c r="A13" s="11" t="s">
        <v>67</v>
      </c>
      <c r="B13" s="65"/>
      <c r="C13" s="66"/>
      <c r="D13" s="84"/>
      <c r="E13" s="84"/>
      <c r="F13" s="98" t="e">
        <f t="shared" si="0"/>
        <v>#DIV/0!</v>
      </c>
      <c r="G13" s="111"/>
      <c r="H13" s="84"/>
      <c r="I13" s="84"/>
      <c r="J13" s="98" t="e">
        <f t="shared" si="1"/>
        <v>#DIV/0!</v>
      </c>
      <c r="K13" s="114"/>
      <c r="L13" s="84"/>
      <c r="M13" s="84"/>
      <c r="N13" s="98" t="e">
        <f t="shared" si="2"/>
        <v>#DIV/0!</v>
      </c>
      <c r="O13" s="9" t="e">
        <f t="shared" si="3"/>
        <v>#DIV/0!</v>
      </c>
    </row>
    <row r="14" spans="1:15" ht="15.75" customHeight="1">
      <c r="A14" s="11" t="s">
        <v>68</v>
      </c>
      <c r="B14" s="65"/>
      <c r="C14" s="66"/>
      <c r="D14" s="84"/>
      <c r="E14" s="84"/>
      <c r="F14" s="98" t="e">
        <f t="shared" si="0"/>
        <v>#DIV/0!</v>
      </c>
      <c r="G14" s="111"/>
      <c r="H14" s="84"/>
      <c r="I14" s="84"/>
      <c r="J14" s="98" t="e">
        <f t="shared" si="1"/>
        <v>#DIV/0!</v>
      </c>
      <c r="K14" s="114"/>
      <c r="L14" s="84"/>
      <c r="M14" s="84"/>
      <c r="N14" s="98" t="e">
        <f t="shared" si="2"/>
        <v>#DIV/0!</v>
      </c>
      <c r="O14" s="9" t="e">
        <f t="shared" si="3"/>
        <v>#DIV/0!</v>
      </c>
    </row>
    <row r="15" spans="1:15" ht="15.75" customHeight="1">
      <c r="A15" s="11" t="s">
        <v>23</v>
      </c>
      <c r="B15" s="65">
        <v>80000</v>
      </c>
      <c r="C15" s="66">
        <v>80000</v>
      </c>
      <c r="D15" s="84">
        <v>22978.12</v>
      </c>
      <c r="E15" s="84"/>
      <c r="F15" s="98">
        <f t="shared" si="0"/>
        <v>28.7</v>
      </c>
      <c r="G15" s="111">
        <v>110000</v>
      </c>
      <c r="H15" s="84">
        <v>104204.18</v>
      </c>
      <c r="I15" s="84"/>
      <c r="J15" s="98">
        <f t="shared" si="1"/>
        <v>94.7</v>
      </c>
      <c r="K15" s="114">
        <v>120000</v>
      </c>
      <c r="L15" s="84">
        <v>119407.24</v>
      </c>
      <c r="M15" s="84"/>
      <c r="N15" s="98">
        <f t="shared" si="2"/>
        <v>99.5</v>
      </c>
      <c r="O15" s="9">
        <f t="shared" si="3"/>
        <v>149.3</v>
      </c>
    </row>
    <row r="16" spans="1:15" ht="15.75" customHeight="1">
      <c r="A16" s="11" t="s">
        <v>24</v>
      </c>
      <c r="B16" s="65">
        <v>1000</v>
      </c>
      <c r="C16" s="66">
        <v>1000</v>
      </c>
      <c r="D16" s="84">
        <v>544</v>
      </c>
      <c r="E16" s="84"/>
      <c r="F16" s="98">
        <f t="shared" si="0"/>
        <v>54.4</v>
      </c>
      <c r="G16" s="111">
        <v>1000</v>
      </c>
      <c r="H16" s="84">
        <v>976</v>
      </c>
      <c r="I16" s="84"/>
      <c r="J16" s="98">
        <f t="shared" si="1"/>
        <v>97.6</v>
      </c>
      <c r="K16" s="114">
        <v>1000</v>
      </c>
      <c r="L16" s="84">
        <v>976</v>
      </c>
      <c r="M16" s="84"/>
      <c r="N16" s="98">
        <f t="shared" si="2"/>
        <v>97.6</v>
      </c>
      <c r="O16" s="9">
        <f t="shared" si="3"/>
        <v>97.6</v>
      </c>
    </row>
    <row r="17" spans="1:15" ht="15.75" customHeight="1">
      <c r="A17" s="11" t="s">
        <v>69</v>
      </c>
      <c r="B17" s="65">
        <v>1000</v>
      </c>
      <c r="C17" s="66">
        <v>1000</v>
      </c>
      <c r="D17" s="84">
        <v>0</v>
      </c>
      <c r="E17" s="84"/>
      <c r="F17" s="98">
        <v>0</v>
      </c>
      <c r="G17" s="111">
        <v>1000</v>
      </c>
      <c r="H17" s="84">
        <v>625</v>
      </c>
      <c r="I17" s="84"/>
      <c r="J17" s="98">
        <f t="shared" si="1"/>
        <v>62.5</v>
      </c>
      <c r="K17" s="114">
        <v>1000</v>
      </c>
      <c r="L17" s="84">
        <v>625</v>
      </c>
      <c r="M17" s="84"/>
      <c r="N17" s="98">
        <f t="shared" si="2"/>
        <v>62.5</v>
      </c>
      <c r="O17" s="9">
        <f t="shared" si="3"/>
        <v>62.5</v>
      </c>
    </row>
    <row r="18" spans="1:15" ht="15.75" customHeight="1">
      <c r="A18" s="11" t="s">
        <v>25</v>
      </c>
      <c r="B18" s="65">
        <v>221000</v>
      </c>
      <c r="C18" s="66">
        <v>221000</v>
      </c>
      <c r="D18" s="84">
        <v>106226.58</v>
      </c>
      <c r="E18" s="84"/>
      <c r="F18" s="98">
        <f t="shared" si="0"/>
        <v>48.1</v>
      </c>
      <c r="G18" s="111">
        <v>221000</v>
      </c>
      <c r="H18" s="84">
        <v>154300.12</v>
      </c>
      <c r="I18" s="84"/>
      <c r="J18" s="98">
        <f t="shared" si="1"/>
        <v>69.8</v>
      </c>
      <c r="K18" s="114">
        <v>213100</v>
      </c>
      <c r="L18" s="84">
        <v>213077.54</v>
      </c>
      <c r="M18" s="84"/>
      <c r="N18" s="98">
        <f t="shared" si="2"/>
        <v>100</v>
      </c>
      <c r="O18" s="9">
        <f t="shared" si="3"/>
        <v>96.4</v>
      </c>
    </row>
    <row r="19" spans="1:15" ht="15.75" customHeight="1">
      <c r="A19" s="11" t="s">
        <v>26</v>
      </c>
      <c r="B19" s="65">
        <v>3219597</v>
      </c>
      <c r="C19" s="66">
        <v>3219597</v>
      </c>
      <c r="D19" s="84">
        <v>1539361</v>
      </c>
      <c r="E19" s="84"/>
      <c r="F19" s="98">
        <f t="shared" si="0"/>
        <v>47.8</v>
      </c>
      <c r="G19" s="111">
        <v>3158881</v>
      </c>
      <c r="H19" s="84">
        <v>2336302</v>
      </c>
      <c r="I19" s="84"/>
      <c r="J19" s="98">
        <f t="shared" si="1"/>
        <v>74</v>
      </c>
      <c r="K19" s="114">
        <v>3174740</v>
      </c>
      <c r="L19" s="84">
        <v>3174740</v>
      </c>
      <c r="M19" s="84"/>
      <c r="N19" s="98">
        <f t="shared" si="2"/>
        <v>100</v>
      </c>
      <c r="O19" s="9">
        <f t="shared" si="3"/>
        <v>98.6</v>
      </c>
    </row>
    <row r="20" spans="1:15" ht="15.75" customHeight="1">
      <c r="A20" s="11" t="s">
        <v>27</v>
      </c>
      <c r="B20" s="65">
        <v>0</v>
      </c>
      <c r="C20" s="66">
        <v>0</v>
      </c>
      <c r="D20" s="84">
        <v>150</v>
      </c>
      <c r="E20" s="84"/>
      <c r="F20" s="98" t="e">
        <f t="shared" si="0"/>
        <v>#DIV/0!</v>
      </c>
      <c r="G20" s="111"/>
      <c r="H20" s="84">
        <v>150</v>
      </c>
      <c r="I20" s="84"/>
      <c r="J20" s="98" t="e">
        <f t="shared" si="1"/>
        <v>#DIV/0!</v>
      </c>
      <c r="K20" s="114"/>
      <c r="L20" s="84">
        <v>150</v>
      </c>
      <c r="M20" s="84"/>
      <c r="N20" s="98" t="e">
        <f t="shared" si="2"/>
        <v>#DIV/0!</v>
      </c>
      <c r="O20" s="9" t="e">
        <f t="shared" si="3"/>
        <v>#DIV/0!</v>
      </c>
    </row>
    <row r="21" spans="1:15" ht="15.75" customHeight="1">
      <c r="A21" s="11" t="s">
        <v>28</v>
      </c>
      <c r="B21" s="65"/>
      <c r="C21" s="66"/>
      <c r="D21" s="84"/>
      <c r="E21" s="84"/>
      <c r="F21" s="98" t="e">
        <f t="shared" si="0"/>
        <v>#DIV/0!</v>
      </c>
      <c r="G21" s="111"/>
      <c r="H21" s="84"/>
      <c r="I21" s="84"/>
      <c r="J21" s="98" t="e">
        <f t="shared" si="1"/>
        <v>#DIV/0!</v>
      </c>
      <c r="K21" s="114"/>
      <c r="L21" s="84"/>
      <c r="M21" s="84"/>
      <c r="N21" s="98" t="e">
        <f t="shared" si="2"/>
        <v>#DIV/0!</v>
      </c>
      <c r="O21" s="9" t="e">
        <f t="shared" si="3"/>
        <v>#DIV/0!</v>
      </c>
    </row>
    <row r="22" spans="1:15" ht="15.75" customHeight="1">
      <c r="A22" s="11" t="s">
        <v>29</v>
      </c>
      <c r="B22" s="65"/>
      <c r="C22" s="66"/>
      <c r="D22" s="84"/>
      <c r="E22" s="84"/>
      <c r="F22" s="98" t="e">
        <f t="shared" si="0"/>
        <v>#DIV/0!</v>
      </c>
      <c r="G22" s="111"/>
      <c r="H22" s="84"/>
      <c r="I22" s="84"/>
      <c r="J22" s="98" t="e">
        <f t="shared" si="1"/>
        <v>#DIV/0!</v>
      </c>
      <c r="K22" s="114"/>
      <c r="L22" s="84"/>
      <c r="M22" s="84"/>
      <c r="N22" s="98" t="e">
        <f t="shared" si="2"/>
        <v>#DIV/0!</v>
      </c>
      <c r="O22" s="9" t="e">
        <f t="shared" si="3"/>
        <v>#DIV/0!</v>
      </c>
    </row>
    <row r="23" spans="1:15" ht="15.75" customHeight="1">
      <c r="A23" s="11" t="s">
        <v>30</v>
      </c>
      <c r="B23" s="65"/>
      <c r="C23" s="66"/>
      <c r="D23" s="84"/>
      <c r="E23" s="84"/>
      <c r="F23" s="98" t="e">
        <f t="shared" si="0"/>
        <v>#DIV/0!</v>
      </c>
      <c r="G23" s="111"/>
      <c r="H23" s="84"/>
      <c r="I23" s="84"/>
      <c r="J23" s="98" t="e">
        <f t="shared" si="1"/>
        <v>#DIV/0!</v>
      </c>
      <c r="K23" s="114"/>
      <c r="L23" s="84"/>
      <c r="M23" s="84"/>
      <c r="N23" s="98" t="e">
        <f t="shared" si="2"/>
        <v>#DIV/0!</v>
      </c>
      <c r="O23" s="9" t="e">
        <f t="shared" si="3"/>
        <v>#DIV/0!</v>
      </c>
    </row>
    <row r="24" spans="1:15" ht="15.75" customHeight="1">
      <c r="A24" s="11" t="s">
        <v>70</v>
      </c>
      <c r="B24" s="65"/>
      <c r="C24" s="66"/>
      <c r="D24" s="84"/>
      <c r="E24" s="84"/>
      <c r="F24" s="98" t="e">
        <f t="shared" si="0"/>
        <v>#DIV/0!</v>
      </c>
      <c r="G24" s="111"/>
      <c r="H24" s="84"/>
      <c r="I24" s="84"/>
      <c r="J24" s="98" t="e">
        <f t="shared" si="1"/>
        <v>#DIV/0!</v>
      </c>
      <c r="K24" s="114"/>
      <c r="L24" s="84"/>
      <c r="M24" s="84"/>
      <c r="N24" s="98" t="e">
        <f t="shared" si="2"/>
        <v>#DIV/0!</v>
      </c>
      <c r="O24" s="9" t="e">
        <f t="shared" si="3"/>
        <v>#DIV/0!</v>
      </c>
    </row>
    <row r="25" spans="1:15" ht="15.75" customHeight="1">
      <c r="A25" s="11" t="s">
        <v>31</v>
      </c>
      <c r="B25" s="65"/>
      <c r="C25" s="66"/>
      <c r="D25" s="84"/>
      <c r="E25" s="84"/>
      <c r="F25" s="98" t="e">
        <f t="shared" si="0"/>
        <v>#DIV/0!</v>
      </c>
      <c r="G25" s="111"/>
      <c r="H25" s="84"/>
      <c r="I25" s="84"/>
      <c r="J25" s="98" t="e">
        <f t="shared" si="1"/>
        <v>#DIV/0!</v>
      </c>
      <c r="K25" s="114"/>
      <c r="L25" s="84"/>
      <c r="M25" s="84"/>
      <c r="N25" s="98" t="e">
        <f t="shared" si="2"/>
        <v>#DIV/0!</v>
      </c>
      <c r="O25" s="9" t="e">
        <f t="shared" si="3"/>
        <v>#DIV/0!</v>
      </c>
    </row>
    <row r="26" spans="1:15" ht="15.75" customHeight="1">
      <c r="A26" s="11" t="s">
        <v>32</v>
      </c>
      <c r="B26" s="65"/>
      <c r="C26" s="66"/>
      <c r="D26" s="84"/>
      <c r="E26" s="84"/>
      <c r="F26" s="98" t="e">
        <f t="shared" si="0"/>
        <v>#DIV/0!</v>
      </c>
      <c r="G26" s="111"/>
      <c r="H26" s="84"/>
      <c r="I26" s="84"/>
      <c r="J26" s="98" t="e">
        <f t="shared" si="1"/>
        <v>#DIV/0!</v>
      </c>
      <c r="K26" s="114"/>
      <c r="L26" s="84"/>
      <c r="M26" s="84"/>
      <c r="N26" s="98" t="e">
        <f t="shared" si="2"/>
        <v>#DIV/0!</v>
      </c>
      <c r="O26" s="9" t="e">
        <f t="shared" si="3"/>
        <v>#DIV/0!</v>
      </c>
    </row>
    <row r="27" spans="1:15" ht="15.75" customHeight="1">
      <c r="A27" s="11" t="s">
        <v>71</v>
      </c>
      <c r="B27" s="65"/>
      <c r="C27" s="66"/>
      <c r="D27" s="84"/>
      <c r="E27" s="84"/>
      <c r="F27" s="98" t="e">
        <f t="shared" si="0"/>
        <v>#DIV/0!</v>
      </c>
      <c r="G27" s="111"/>
      <c r="H27" s="84"/>
      <c r="I27" s="84"/>
      <c r="J27" s="98" t="e">
        <f t="shared" si="1"/>
        <v>#DIV/0!</v>
      </c>
      <c r="K27" s="114"/>
      <c r="L27" s="84"/>
      <c r="M27" s="84"/>
      <c r="N27" s="98" t="e">
        <f t="shared" si="2"/>
        <v>#DIV/0!</v>
      </c>
      <c r="O27" s="9" t="e">
        <f t="shared" si="3"/>
        <v>#DIV/0!</v>
      </c>
    </row>
    <row r="28" spans="1:15" ht="15.75" customHeight="1">
      <c r="A28" s="11" t="s">
        <v>33</v>
      </c>
      <c r="B28" s="65">
        <v>1500</v>
      </c>
      <c r="C28" s="66">
        <v>1500</v>
      </c>
      <c r="D28" s="84">
        <v>0</v>
      </c>
      <c r="E28" s="84"/>
      <c r="F28" s="98">
        <f t="shared" si="0"/>
        <v>0</v>
      </c>
      <c r="G28" s="111">
        <v>1500</v>
      </c>
      <c r="H28" s="84"/>
      <c r="I28" s="84"/>
      <c r="J28" s="98">
        <f t="shared" si="1"/>
        <v>0</v>
      </c>
      <c r="K28" s="114"/>
      <c r="L28" s="84"/>
      <c r="M28" s="84"/>
      <c r="N28" s="98" t="e">
        <f t="shared" si="2"/>
        <v>#DIV/0!</v>
      </c>
      <c r="O28" s="9">
        <f t="shared" si="3"/>
        <v>0</v>
      </c>
    </row>
    <row r="29" spans="1:15" ht="15.75" customHeight="1">
      <c r="A29" s="11" t="s">
        <v>34</v>
      </c>
      <c r="B29" s="65">
        <v>52037</v>
      </c>
      <c r="C29" s="66">
        <v>52037</v>
      </c>
      <c r="D29" s="84">
        <v>26028</v>
      </c>
      <c r="E29" s="84"/>
      <c r="F29" s="98">
        <f t="shared" si="0"/>
        <v>50</v>
      </c>
      <c r="G29" s="111">
        <v>52037</v>
      </c>
      <c r="H29" s="84">
        <v>39042</v>
      </c>
      <c r="I29" s="84"/>
      <c r="J29" s="98">
        <f t="shared" si="1"/>
        <v>75</v>
      </c>
      <c r="K29" s="114">
        <v>52037</v>
      </c>
      <c r="L29" s="84">
        <v>52037</v>
      </c>
      <c r="M29" s="84"/>
      <c r="N29" s="98">
        <f t="shared" si="2"/>
        <v>100</v>
      </c>
      <c r="O29" s="9">
        <f t="shared" si="3"/>
        <v>100</v>
      </c>
    </row>
    <row r="30" spans="1:15" ht="15.75" customHeight="1">
      <c r="A30" s="11" t="s">
        <v>72</v>
      </c>
      <c r="B30" s="65"/>
      <c r="C30" s="66"/>
      <c r="D30" s="84"/>
      <c r="E30" s="84"/>
      <c r="F30" s="98" t="e">
        <f t="shared" si="0"/>
        <v>#DIV/0!</v>
      </c>
      <c r="G30" s="111"/>
      <c r="H30" s="84"/>
      <c r="I30" s="84"/>
      <c r="J30" s="98" t="e">
        <f t="shared" si="1"/>
        <v>#DIV/0!</v>
      </c>
      <c r="K30" s="114"/>
      <c r="L30" s="84"/>
      <c r="M30" s="84"/>
      <c r="N30" s="98" t="e">
        <f t="shared" si="2"/>
        <v>#DIV/0!</v>
      </c>
      <c r="O30" s="9" t="e">
        <f t="shared" si="3"/>
        <v>#DIV/0!</v>
      </c>
    </row>
    <row r="31" spans="1:15" ht="15.75" customHeight="1">
      <c r="A31" s="11" t="s">
        <v>35</v>
      </c>
      <c r="B31" s="65"/>
      <c r="C31" s="66"/>
      <c r="D31" s="84"/>
      <c r="E31" s="84"/>
      <c r="F31" s="98" t="e">
        <f t="shared" si="0"/>
        <v>#DIV/0!</v>
      </c>
      <c r="G31" s="111"/>
      <c r="H31" s="84"/>
      <c r="I31" s="84"/>
      <c r="J31" s="98" t="e">
        <f t="shared" si="1"/>
        <v>#DIV/0!</v>
      </c>
      <c r="K31" s="114"/>
      <c r="L31" s="84"/>
      <c r="M31" s="84"/>
      <c r="N31" s="98" t="e">
        <f t="shared" si="2"/>
        <v>#DIV/0!</v>
      </c>
      <c r="O31" s="9" t="e">
        <f t="shared" si="3"/>
        <v>#DIV/0!</v>
      </c>
    </row>
    <row r="32" spans="1:15" ht="15">
      <c r="A32" s="11" t="s">
        <v>73</v>
      </c>
      <c r="B32" s="65"/>
      <c r="C32" s="66"/>
      <c r="D32" s="84"/>
      <c r="E32" s="84"/>
      <c r="F32" s="98" t="e">
        <f t="shared" si="0"/>
        <v>#DIV/0!</v>
      </c>
      <c r="G32" s="111"/>
      <c r="H32" s="84"/>
      <c r="I32" s="84"/>
      <c r="J32" s="98" t="e">
        <f t="shared" si="1"/>
        <v>#DIV/0!</v>
      </c>
      <c r="K32" s="114"/>
      <c r="L32" s="84"/>
      <c r="M32" s="84"/>
      <c r="N32" s="98" t="e">
        <f t="shared" si="2"/>
        <v>#DIV/0!</v>
      </c>
      <c r="O32" s="9" t="e">
        <f t="shared" si="3"/>
        <v>#DIV/0!</v>
      </c>
    </row>
    <row r="33" spans="1:15" ht="15">
      <c r="A33" s="11" t="s">
        <v>36</v>
      </c>
      <c r="B33" s="65"/>
      <c r="C33" s="66"/>
      <c r="D33" s="84"/>
      <c r="E33" s="84"/>
      <c r="F33" s="98" t="e">
        <f t="shared" si="0"/>
        <v>#DIV/0!</v>
      </c>
      <c r="G33" s="111"/>
      <c r="H33" s="84"/>
      <c r="I33" s="84"/>
      <c r="J33" s="98" t="e">
        <f t="shared" si="1"/>
        <v>#DIV/0!</v>
      </c>
      <c r="K33" s="114"/>
      <c r="L33" s="84"/>
      <c r="M33" s="84"/>
      <c r="N33" s="98" t="e">
        <f t="shared" si="2"/>
        <v>#DIV/0!</v>
      </c>
      <c r="O33" s="9" t="e">
        <f t="shared" si="3"/>
        <v>#DIV/0!</v>
      </c>
    </row>
    <row r="34" spans="1:15" ht="15">
      <c r="A34" s="11" t="s">
        <v>74</v>
      </c>
      <c r="B34" s="65">
        <v>50000</v>
      </c>
      <c r="C34" s="66">
        <v>50000</v>
      </c>
      <c r="D34" s="84">
        <v>48744</v>
      </c>
      <c r="E34" s="84"/>
      <c r="F34" s="98">
        <f>ROUND((D34+E34)/(C34/100),1)</f>
        <v>97.5</v>
      </c>
      <c r="G34" s="111">
        <v>50000</v>
      </c>
      <c r="H34" s="84">
        <v>48744</v>
      </c>
      <c r="I34" s="84"/>
      <c r="J34" s="98">
        <f>ROUND((H34+I34)/(G34/100),1)</f>
        <v>97.5</v>
      </c>
      <c r="K34" s="114">
        <v>114000</v>
      </c>
      <c r="L34" s="84">
        <v>113669.13</v>
      </c>
      <c r="M34" s="84"/>
      <c r="N34" s="98">
        <f>ROUND((L34+M34)/(K34/100),1)</f>
        <v>99.7</v>
      </c>
      <c r="O34" s="9">
        <f t="shared" si="3"/>
        <v>227.3</v>
      </c>
    </row>
    <row r="35" spans="1:15" ht="15">
      <c r="A35" s="11" t="s">
        <v>37</v>
      </c>
      <c r="B35" s="67"/>
      <c r="C35" s="68"/>
      <c r="D35" s="85"/>
      <c r="E35" s="85"/>
      <c r="F35" s="99" t="e">
        <f>ROUND((D35+E35)/(C35/100),1)</f>
        <v>#DIV/0!</v>
      </c>
      <c r="G35" s="112"/>
      <c r="H35" s="85"/>
      <c r="I35" s="85"/>
      <c r="J35" s="99" t="e">
        <f>ROUND((H35+I35)/(G35/100),1)</f>
        <v>#DIV/0!</v>
      </c>
      <c r="K35" s="115"/>
      <c r="L35" s="85"/>
      <c r="M35" s="85"/>
      <c r="N35" s="99" t="e">
        <f>ROUND((L35+M35)/(K35/100),1)</f>
        <v>#DIV/0!</v>
      </c>
      <c r="O35" s="9" t="e">
        <f t="shared" si="3"/>
        <v>#DIV/0!</v>
      </c>
    </row>
    <row r="36" spans="1:15" ht="15.75" thickBot="1">
      <c r="A36" s="16" t="s">
        <v>38</v>
      </c>
      <c r="B36" s="86"/>
      <c r="C36" s="87"/>
      <c r="D36" s="88"/>
      <c r="E36" s="88"/>
      <c r="F36" s="99" t="e">
        <f>ROUND((D36+E36)/(C36/100),1)</f>
        <v>#DIV/0!</v>
      </c>
      <c r="G36" s="88"/>
      <c r="H36" s="88"/>
      <c r="I36" s="88"/>
      <c r="J36" s="99" t="e">
        <f>ROUND((H36+I36)/(G36/100),1)</f>
        <v>#DIV/0!</v>
      </c>
      <c r="K36" s="69"/>
      <c r="L36" s="88"/>
      <c r="M36" s="88"/>
      <c r="N36" s="99" t="e">
        <f>ROUND((L36+M36)/(K36/100),1)</f>
        <v>#DIV/0!</v>
      </c>
      <c r="O36" s="9" t="e">
        <f t="shared" si="3"/>
        <v>#DIV/0!</v>
      </c>
    </row>
    <row r="37" spans="1:15" ht="15.75" thickBot="1">
      <c r="A37" s="17" t="s">
        <v>39</v>
      </c>
      <c r="B37" s="70">
        <f>SUM(B5:B36)</f>
        <v>4305750</v>
      </c>
      <c r="C37" s="71">
        <f>SUM(C5:C36)</f>
        <v>4636750</v>
      </c>
      <c r="D37" s="72">
        <f>SUM(D5:D36)</f>
        <v>2227083.27</v>
      </c>
      <c r="E37" s="73">
        <f>SUM(E5:E35)</f>
        <v>0</v>
      </c>
      <c r="F37" s="100">
        <f t="shared" si="0"/>
        <v>48</v>
      </c>
      <c r="G37" s="70">
        <f>SUM(G5:G36)</f>
        <v>4576034</v>
      </c>
      <c r="H37" s="72">
        <f>SUM(H5:H36)</f>
        <v>3272573.53</v>
      </c>
      <c r="I37" s="72">
        <f>SUM(I5:I35)</f>
        <v>0</v>
      </c>
      <c r="J37" s="100">
        <f t="shared" si="1"/>
        <v>71.5</v>
      </c>
      <c r="K37" s="70">
        <f>SUM(K5:K36)</f>
        <v>4575818</v>
      </c>
      <c r="L37" s="72">
        <f>SUM(L5:L36)</f>
        <v>4569204.399999999</v>
      </c>
      <c r="M37" s="73">
        <f>SUM(M5:M35)</f>
        <v>0</v>
      </c>
      <c r="N37" s="100">
        <f t="shared" si="2"/>
        <v>99.9</v>
      </c>
      <c r="O37" s="9">
        <f t="shared" si="3"/>
        <v>106.1</v>
      </c>
    </row>
    <row r="38" spans="1:14" ht="15">
      <c r="A38" s="89"/>
      <c r="B38" s="122"/>
      <c r="C38" s="122"/>
      <c r="D38" s="244"/>
      <c r="E38" s="122"/>
      <c r="F38" s="123"/>
      <c r="G38" s="122"/>
      <c r="H38" s="122"/>
      <c r="I38" s="122"/>
      <c r="J38" s="123"/>
      <c r="K38" s="244"/>
      <c r="L38" s="244"/>
      <c r="M38" s="244"/>
      <c r="N38" s="123"/>
    </row>
    <row r="39" spans="1:14" ht="15.75" thickBot="1">
      <c r="A39" s="35" t="s">
        <v>57</v>
      </c>
      <c r="B39" s="79"/>
      <c r="C39" s="79"/>
      <c r="D39" s="246"/>
      <c r="E39" s="122"/>
      <c r="F39" s="123"/>
      <c r="G39" s="122"/>
      <c r="H39" s="122"/>
      <c r="I39" s="122"/>
      <c r="J39" s="123"/>
      <c r="K39" s="244"/>
      <c r="L39" s="244"/>
      <c r="M39" s="244"/>
      <c r="N39" s="123"/>
    </row>
    <row r="40" spans="1:14" ht="15">
      <c r="A40" s="19"/>
      <c r="B40" s="81" t="s">
        <v>10</v>
      </c>
      <c r="C40" s="80" t="s">
        <v>14</v>
      </c>
      <c r="D40" s="248" t="s">
        <v>15</v>
      </c>
      <c r="E40" s="122"/>
      <c r="F40" s="123"/>
      <c r="G40" s="122"/>
      <c r="H40" s="122"/>
      <c r="I40" s="122"/>
      <c r="J40" s="123"/>
      <c r="K40" s="244"/>
      <c r="L40" s="244"/>
      <c r="M40" s="244"/>
      <c r="N40" s="123"/>
    </row>
    <row r="41" spans="1:14" ht="15">
      <c r="A41" s="20" t="s">
        <v>58</v>
      </c>
      <c r="B41" s="90">
        <v>47545</v>
      </c>
      <c r="C41" s="58">
        <v>75810</v>
      </c>
      <c r="D41" s="59">
        <v>38840</v>
      </c>
      <c r="E41" s="122"/>
      <c r="F41" s="123"/>
      <c r="G41" s="122"/>
      <c r="H41" s="122"/>
      <c r="I41" s="122"/>
      <c r="J41" s="123"/>
      <c r="K41" s="244"/>
      <c r="L41" s="244"/>
      <c r="M41" s="244"/>
      <c r="N41" s="123"/>
    </row>
    <row r="42" spans="1:14" ht="15">
      <c r="A42" s="36" t="s">
        <v>61</v>
      </c>
      <c r="B42" s="90">
        <v>0</v>
      </c>
      <c r="C42" s="58">
        <v>0</v>
      </c>
      <c r="D42" s="59">
        <v>0</v>
      </c>
      <c r="E42" s="122"/>
      <c r="F42" s="123"/>
      <c r="G42" s="122"/>
      <c r="H42" s="122"/>
      <c r="I42" s="122"/>
      <c r="J42" s="123"/>
      <c r="K42" s="244"/>
      <c r="L42" s="244"/>
      <c r="M42" s="244"/>
      <c r="N42" s="123"/>
    </row>
    <row r="43" spans="1:14" ht="15">
      <c r="A43" s="36" t="s">
        <v>59</v>
      </c>
      <c r="B43" s="90">
        <v>18250</v>
      </c>
      <c r="C43" s="58">
        <v>76536</v>
      </c>
      <c r="D43" s="59">
        <v>23286</v>
      </c>
      <c r="E43" s="122"/>
      <c r="F43" s="123"/>
      <c r="G43" s="122"/>
      <c r="H43" s="122"/>
      <c r="I43" s="122"/>
      <c r="J43" s="123"/>
      <c r="K43" s="244"/>
      <c r="L43" s="244"/>
      <c r="M43" s="244"/>
      <c r="N43" s="123"/>
    </row>
    <row r="44" spans="1:14" ht="15.75" thickBot="1">
      <c r="A44" s="21" t="s">
        <v>60</v>
      </c>
      <c r="B44" s="91">
        <v>0</v>
      </c>
      <c r="C44" s="60"/>
      <c r="D44" s="61"/>
      <c r="E44" s="122"/>
      <c r="F44" s="123"/>
      <c r="G44" s="122"/>
      <c r="H44" s="122"/>
      <c r="I44" s="122"/>
      <c r="J44" s="123"/>
      <c r="K44" s="244"/>
      <c r="L44" s="244"/>
      <c r="M44" s="244"/>
      <c r="N44" s="123"/>
    </row>
    <row r="45" spans="1:14" ht="15">
      <c r="A45" s="89"/>
      <c r="B45" s="122"/>
      <c r="C45" s="122"/>
      <c r="D45" s="244"/>
      <c r="E45" s="122"/>
      <c r="F45" s="123"/>
      <c r="G45" s="122"/>
      <c r="H45" s="122"/>
      <c r="I45" s="122"/>
      <c r="J45" s="123"/>
      <c r="K45" s="244"/>
      <c r="L45" s="244"/>
      <c r="M45" s="244"/>
      <c r="N45" s="123"/>
    </row>
    <row r="47" spans="1:14" ht="16.5" thickBot="1">
      <c r="A47" s="1" t="s">
        <v>45</v>
      </c>
      <c r="B47" s="78" t="s">
        <v>1</v>
      </c>
      <c r="C47" s="78"/>
      <c r="D47" s="246"/>
      <c r="E47" s="37"/>
      <c r="F47" s="1"/>
      <c r="G47" s="78"/>
      <c r="H47" s="79"/>
      <c r="I47" s="37"/>
      <c r="J47" s="1"/>
      <c r="K47" s="245"/>
      <c r="L47" s="246"/>
      <c r="M47" s="246"/>
      <c r="N47" s="1"/>
    </row>
    <row r="48" spans="1:15" ht="15">
      <c r="A48" s="2" t="s">
        <v>2</v>
      </c>
      <c r="B48" s="39" t="s">
        <v>3</v>
      </c>
      <c r="C48" s="40" t="s">
        <v>4</v>
      </c>
      <c r="D48" s="240" t="s">
        <v>5</v>
      </c>
      <c r="E48" s="62"/>
      <c r="F48" s="4" t="s">
        <v>6</v>
      </c>
      <c r="G48" s="42" t="s">
        <v>4</v>
      </c>
      <c r="H48" s="41" t="s">
        <v>7</v>
      </c>
      <c r="I48" s="62"/>
      <c r="J48" s="4" t="s">
        <v>6</v>
      </c>
      <c r="K48" s="239" t="s">
        <v>4</v>
      </c>
      <c r="L48" s="240" t="s">
        <v>8</v>
      </c>
      <c r="M48" s="241"/>
      <c r="N48" s="4" t="s">
        <v>6</v>
      </c>
      <c r="O48" s="92" t="s">
        <v>62</v>
      </c>
    </row>
    <row r="49" spans="1:15" ht="15.75" thickBot="1">
      <c r="A49" s="5"/>
      <c r="B49" s="43" t="s">
        <v>9</v>
      </c>
      <c r="C49" s="44" t="s">
        <v>10</v>
      </c>
      <c r="D49" s="243" t="s">
        <v>11</v>
      </c>
      <c r="E49" s="45" t="s">
        <v>12</v>
      </c>
      <c r="F49" s="7" t="s">
        <v>13</v>
      </c>
      <c r="G49" s="46" t="s">
        <v>14</v>
      </c>
      <c r="H49" s="45" t="s">
        <v>11</v>
      </c>
      <c r="I49" s="45" t="s">
        <v>12</v>
      </c>
      <c r="J49" s="7" t="s">
        <v>13</v>
      </c>
      <c r="K49" s="242" t="s">
        <v>15</v>
      </c>
      <c r="L49" s="243" t="s">
        <v>11</v>
      </c>
      <c r="M49" s="243" t="s">
        <v>12</v>
      </c>
      <c r="N49" s="7" t="s">
        <v>13</v>
      </c>
      <c r="O49" s="93" t="s">
        <v>63</v>
      </c>
    </row>
    <row r="50" spans="1:15" ht="15">
      <c r="A50" s="22" t="s">
        <v>77</v>
      </c>
      <c r="B50" s="9"/>
      <c r="C50" s="10">
        <v>331000</v>
      </c>
      <c r="D50" s="23">
        <v>194754</v>
      </c>
      <c r="E50" s="126"/>
      <c r="F50" s="101">
        <f>ROUND((D50+E50)/(C50/100),1)</f>
        <v>58.8</v>
      </c>
      <c r="G50" s="10">
        <v>331000</v>
      </c>
      <c r="H50" s="23">
        <v>231138</v>
      </c>
      <c r="I50" s="126"/>
      <c r="J50" s="101">
        <f>ROUND((H50+I50)/(G50/100),1)</f>
        <v>69.8</v>
      </c>
      <c r="K50" s="53">
        <v>324500</v>
      </c>
      <c r="L50" s="23">
        <v>324423</v>
      </c>
      <c r="M50" s="52"/>
      <c r="N50" s="101">
        <f>ROUND((L50+M50)/(K50/100),1)</f>
        <v>100</v>
      </c>
      <c r="O50" s="9" t="e">
        <f aca="true" t="shared" si="4" ref="O50:O76">ROUND((L50+M50)/(B50/100),1)</f>
        <v>#DIV/0!</v>
      </c>
    </row>
    <row r="51" spans="1:15" ht="15">
      <c r="A51" s="24" t="s">
        <v>78</v>
      </c>
      <c r="B51" s="12">
        <v>187224</v>
      </c>
      <c r="C51" s="13">
        <v>187224</v>
      </c>
      <c r="D51" s="25">
        <v>114840</v>
      </c>
      <c r="E51" s="127"/>
      <c r="F51" s="102">
        <f aca="true" t="shared" si="5" ref="F51:F76">ROUND((D51+E51)/(C51/100),1)</f>
        <v>61.3</v>
      </c>
      <c r="G51" s="13">
        <v>187224</v>
      </c>
      <c r="H51" s="25">
        <v>131892</v>
      </c>
      <c r="I51" s="127"/>
      <c r="J51" s="102">
        <f aca="true" t="shared" si="6" ref="J51:J76">ROUND((H51+I51)/(G51/100),1)</f>
        <v>70.4</v>
      </c>
      <c r="K51" s="55">
        <v>184400</v>
      </c>
      <c r="L51" s="25">
        <v>184440</v>
      </c>
      <c r="M51" s="54"/>
      <c r="N51" s="102">
        <f aca="true" t="shared" si="7" ref="N51:N76">ROUND((L51+M51)/(K51/100),1)</f>
        <v>100</v>
      </c>
      <c r="O51" s="9">
        <f t="shared" si="4"/>
        <v>98.5</v>
      </c>
    </row>
    <row r="52" spans="1:15" ht="15">
      <c r="A52" s="24" t="s">
        <v>46</v>
      </c>
      <c r="B52" s="12"/>
      <c r="C52" s="13"/>
      <c r="D52" s="25"/>
      <c r="E52" s="127"/>
      <c r="F52" s="102" t="e">
        <f t="shared" si="5"/>
        <v>#DIV/0!</v>
      </c>
      <c r="G52" s="13"/>
      <c r="H52" s="25"/>
      <c r="I52" s="127"/>
      <c r="J52" s="102" t="e">
        <f t="shared" si="6"/>
        <v>#DIV/0!</v>
      </c>
      <c r="K52" s="55"/>
      <c r="L52" s="25"/>
      <c r="M52" s="54"/>
      <c r="N52" s="102" t="e">
        <f t="shared" si="7"/>
        <v>#DIV/0!</v>
      </c>
      <c r="O52" s="9" t="e">
        <f t="shared" si="4"/>
        <v>#DIV/0!</v>
      </c>
    </row>
    <row r="53" spans="1:15" ht="15">
      <c r="A53" s="24" t="s">
        <v>79</v>
      </c>
      <c r="B53" s="12"/>
      <c r="C53" s="13"/>
      <c r="D53" s="25"/>
      <c r="E53" s="127"/>
      <c r="F53" s="102" t="e">
        <f t="shared" si="5"/>
        <v>#DIV/0!</v>
      </c>
      <c r="G53" s="13"/>
      <c r="H53" s="25"/>
      <c r="I53" s="127"/>
      <c r="J53" s="102" t="e">
        <f t="shared" si="6"/>
        <v>#DIV/0!</v>
      </c>
      <c r="K53" s="55"/>
      <c r="L53" s="25"/>
      <c r="M53" s="54"/>
      <c r="N53" s="102" t="e">
        <f t="shared" si="7"/>
        <v>#DIV/0!</v>
      </c>
      <c r="O53" s="9" t="e">
        <f t="shared" si="4"/>
        <v>#DIV/0!</v>
      </c>
    </row>
    <row r="54" spans="1:15" ht="15">
      <c r="A54" s="24" t="s">
        <v>80</v>
      </c>
      <c r="B54" s="12"/>
      <c r="C54" s="13"/>
      <c r="D54" s="25"/>
      <c r="E54" s="127"/>
      <c r="F54" s="102" t="e">
        <f t="shared" si="5"/>
        <v>#DIV/0!</v>
      </c>
      <c r="G54" s="13"/>
      <c r="H54" s="25"/>
      <c r="I54" s="127"/>
      <c r="J54" s="102" t="e">
        <f t="shared" si="6"/>
        <v>#DIV/0!</v>
      </c>
      <c r="K54" s="55"/>
      <c r="L54" s="25"/>
      <c r="M54" s="54"/>
      <c r="N54" s="102" t="e">
        <f t="shared" si="7"/>
        <v>#DIV/0!</v>
      </c>
      <c r="O54" s="9" t="e">
        <f t="shared" si="4"/>
        <v>#DIV/0!</v>
      </c>
    </row>
    <row r="55" spans="1:15" ht="15">
      <c r="A55" s="24" t="s">
        <v>47</v>
      </c>
      <c r="B55" s="12"/>
      <c r="C55" s="13"/>
      <c r="D55" s="25"/>
      <c r="E55" s="127"/>
      <c r="F55" s="102" t="e">
        <f t="shared" si="5"/>
        <v>#DIV/0!</v>
      </c>
      <c r="G55" s="13"/>
      <c r="H55" s="25"/>
      <c r="I55" s="127"/>
      <c r="J55" s="102" t="e">
        <f t="shared" si="6"/>
        <v>#DIV/0!</v>
      </c>
      <c r="K55" s="55"/>
      <c r="L55" s="25"/>
      <c r="M55" s="54"/>
      <c r="N55" s="102" t="e">
        <f t="shared" si="7"/>
        <v>#DIV/0!</v>
      </c>
      <c r="O55" s="9" t="e">
        <f t="shared" si="4"/>
        <v>#DIV/0!</v>
      </c>
    </row>
    <row r="56" spans="1:15" ht="15">
      <c r="A56" s="24" t="s">
        <v>81</v>
      </c>
      <c r="B56" s="12"/>
      <c r="C56" s="13"/>
      <c r="D56" s="25"/>
      <c r="E56" s="127"/>
      <c r="F56" s="102" t="e">
        <f t="shared" si="5"/>
        <v>#DIV/0!</v>
      </c>
      <c r="G56" s="13"/>
      <c r="H56" s="25"/>
      <c r="I56" s="127"/>
      <c r="J56" s="102" t="e">
        <f t="shared" si="6"/>
        <v>#DIV/0!</v>
      </c>
      <c r="K56" s="55"/>
      <c r="L56" s="25"/>
      <c r="M56" s="54"/>
      <c r="N56" s="102" t="e">
        <f t="shared" si="7"/>
        <v>#DIV/0!</v>
      </c>
      <c r="O56" s="9" t="e">
        <f t="shared" si="4"/>
        <v>#DIV/0!</v>
      </c>
    </row>
    <row r="57" spans="1:15" ht="15">
      <c r="A57" s="24" t="s">
        <v>82</v>
      </c>
      <c r="B57" s="12"/>
      <c r="C57" s="13"/>
      <c r="D57" s="25"/>
      <c r="E57" s="127"/>
      <c r="F57" s="102" t="e">
        <f t="shared" si="5"/>
        <v>#DIV/0!</v>
      </c>
      <c r="G57" s="13"/>
      <c r="H57" s="25"/>
      <c r="I57" s="127"/>
      <c r="J57" s="102" t="e">
        <f t="shared" si="6"/>
        <v>#DIV/0!</v>
      </c>
      <c r="K57" s="55"/>
      <c r="L57" s="25"/>
      <c r="M57" s="54"/>
      <c r="N57" s="102" t="e">
        <f t="shared" si="7"/>
        <v>#DIV/0!</v>
      </c>
      <c r="O57" s="9" t="e">
        <f t="shared" si="4"/>
        <v>#DIV/0!</v>
      </c>
    </row>
    <row r="58" spans="1:15" ht="15">
      <c r="A58" s="24" t="s">
        <v>48</v>
      </c>
      <c r="B58" s="12"/>
      <c r="C58" s="13"/>
      <c r="D58" s="25"/>
      <c r="E58" s="127"/>
      <c r="F58" s="102" t="e">
        <f t="shared" si="5"/>
        <v>#DIV/0!</v>
      </c>
      <c r="G58" s="13"/>
      <c r="H58" s="25"/>
      <c r="I58" s="127"/>
      <c r="J58" s="102" t="e">
        <f t="shared" si="6"/>
        <v>#DIV/0!</v>
      </c>
      <c r="K58" s="55"/>
      <c r="L58" s="25"/>
      <c r="M58" s="54"/>
      <c r="N58" s="102" t="e">
        <f t="shared" si="7"/>
        <v>#DIV/0!</v>
      </c>
      <c r="O58" s="9" t="e">
        <f t="shared" si="4"/>
        <v>#DIV/0!</v>
      </c>
    </row>
    <row r="59" spans="1:15" ht="15">
      <c r="A59" s="24" t="s">
        <v>49</v>
      </c>
      <c r="B59" s="12"/>
      <c r="C59" s="13"/>
      <c r="D59" s="25"/>
      <c r="E59" s="127"/>
      <c r="F59" s="102" t="e">
        <f t="shared" si="5"/>
        <v>#DIV/0!</v>
      </c>
      <c r="G59" s="13"/>
      <c r="H59" s="25"/>
      <c r="I59" s="127"/>
      <c r="J59" s="102" t="e">
        <f t="shared" si="6"/>
        <v>#DIV/0!</v>
      </c>
      <c r="K59" s="55"/>
      <c r="L59" s="25"/>
      <c r="M59" s="54"/>
      <c r="N59" s="102" t="e">
        <f t="shared" si="7"/>
        <v>#DIV/0!</v>
      </c>
      <c r="O59" s="9" t="e">
        <f t="shared" si="4"/>
        <v>#DIV/0!</v>
      </c>
    </row>
    <row r="60" spans="1:15" ht="15">
      <c r="A60" s="24" t="s">
        <v>50</v>
      </c>
      <c r="B60" s="12"/>
      <c r="C60" s="13"/>
      <c r="D60" s="25"/>
      <c r="E60" s="127"/>
      <c r="F60" s="102" t="e">
        <f t="shared" si="5"/>
        <v>#DIV/0!</v>
      </c>
      <c r="G60" s="13"/>
      <c r="H60" s="25"/>
      <c r="I60" s="127"/>
      <c r="J60" s="102" t="e">
        <f t="shared" si="6"/>
        <v>#DIV/0!</v>
      </c>
      <c r="K60" s="55"/>
      <c r="L60" s="25"/>
      <c r="M60" s="54"/>
      <c r="N60" s="102" t="e">
        <f t="shared" si="7"/>
        <v>#DIV/0!</v>
      </c>
      <c r="O60" s="9" t="e">
        <f t="shared" si="4"/>
        <v>#DIV/0!</v>
      </c>
    </row>
    <row r="61" spans="1:15" ht="15">
      <c r="A61" s="24" t="s">
        <v>83</v>
      </c>
      <c r="B61" s="12"/>
      <c r="C61" s="13"/>
      <c r="D61" s="25">
        <v>16998</v>
      </c>
      <c r="E61" s="127"/>
      <c r="F61" s="102" t="e">
        <f t="shared" si="5"/>
        <v>#DIV/0!</v>
      </c>
      <c r="G61" s="13"/>
      <c r="H61" s="25">
        <v>16998</v>
      </c>
      <c r="I61" s="127"/>
      <c r="J61" s="102" t="e">
        <f t="shared" si="6"/>
        <v>#DIV/0!</v>
      </c>
      <c r="K61" s="55"/>
      <c r="L61" s="25">
        <v>16998</v>
      </c>
      <c r="M61" s="54"/>
      <c r="N61" s="102" t="e">
        <f t="shared" si="7"/>
        <v>#DIV/0!</v>
      </c>
      <c r="O61" s="9" t="e">
        <f t="shared" si="4"/>
        <v>#DIV/0!</v>
      </c>
    </row>
    <row r="62" spans="1:15" ht="15">
      <c r="A62" s="24" t="s">
        <v>51</v>
      </c>
      <c r="B62" s="12"/>
      <c r="C62" s="13"/>
      <c r="D62" s="25">
        <v>230.96</v>
      </c>
      <c r="E62" s="127"/>
      <c r="F62" s="102" t="e">
        <f t="shared" si="5"/>
        <v>#DIV/0!</v>
      </c>
      <c r="G62" s="13"/>
      <c r="H62" s="25">
        <v>388.25</v>
      </c>
      <c r="I62" s="127"/>
      <c r="J62" s="102" t="e">
        <f t="shared" si="6"/>
        <v>#DIV/0!</v>
      </c>
      <c r="K62" s="55"/>
      <c r="L62" s="25">
        <v>515.89</v>
      </c>
      <c r="M62" s="54"/>
      <c r="N62" s="102" t="e">
        <f t="shared" si="7"/>
        <v>#DIV/0!</v>
      </c>
      <c r="O62" s="9" t="e">
        <f t="shared" si="4"/>
        <v>#DIV/0!</v>
      </c>
    </row>
    <row r="63" spans="1:15" ht="15">
      <c r="A63" s="24" t="s">
        <v>52</v>
      </c>
      <c r="B63" s="12"/>
      <c r="C63" s="13"/>
      <c r="D63" s="25"/>
      <c r="E63" s="127"/>
      <c r="F63" s="102" t="e">
        <f t="shared" si="5"/>
        <v>#DIV/0!</v>
      </c>
      <c r="G63" s="13"/>
      <c r="H63" s="25"/>
      <c r="I63" s="127"/>
      <c r="J63" s="102" t="e">
        <f t="shared" si="6"/>
        <v>#DIV/0!</v>
      </c>
      <c r="K63" s="55"/>
      <c r="L63" s="25"/>
      <c r="M63" s="54"/>
      <c r="N63" s="102" t="e">
        <f t="shared" si="7"/>
        <v>#DIV/0!</v>
      </c>
      <c r="O63" s="9" t="e">
        <f t="shared" si="4"/>
        <v>#DIV/0!</v>
      </c>
    </row>
    <row r="64" spans="1:15" ht="15">
      <c r="A64" s="24" t="s">
        <v>53</v>
      </c>
      <c r="B64" s="12"/>
      <c r="C64" s="13"/>
      <c r="D64" s="25"/>
      <c r="E64" s="127"/>
      <c r="F64" s="102" t="e">
        <f t="shared" si="5"/>
        <v>#DIV/0!</v>
      </c>
      <c r="G64" s="13"/>
      <c r="H64" s="25"/>
      <c r="I64" s="127"/>
      <c r="J64" s="102" t="e">
        <f t="shared" si="6"/>
        <v>#DIV/0!</v>
      </c>
      <c r="K64" s="55"/>
      <c r="L64" s="25"/>
      <c r="M64" s="54"/>
      <c r="N64" s="102" t="e">
        <f t="shared" si="7"/>
        <v>#DIV/0!</v>
      </c>
      <c r="O64" s="9" t="e">
        <f t="shared" si="4"/>
        <v>#DIV/0!</v>
      </c>
    </row>
    <row r="65" spans="1:15" ht="15">
      <c r="A65" s="24" t="s">
        <v>84</v>
      </c>
      <c r="B65" s="12"/>
      <c r="C65" s="13"/>
      <c r="D65" s="25"/>
      <c r="E65" s="127"/>
      <c r="F65" s="102" t="e">
        <f t="shared" si="5"/>
        <v>#DIV/0!</v>
      </c>
      <c r="G65" s="13"/>
      <c r="H65" s="25"/>
      <c r="I65" s="127"/>
      <c r="J65" s="102" t="e">
        <f t="shared" si="6"/>
        <v>#DIV/0!</v>
      </c>
      <c r="K65" s="55"/>
      <c r="L65" s="25"/>
      <c r="M65" s="54"/>
      <c r="N65" s="102" t="e">
        <f t="shared" si="7"/>
        <v>#DIV/0!</v>
      </c>
      <c r="O65" s="9" t="e">
        <f t="shared" si="4"/>
        <v>#DIV/0!</v>
      </c>
    </row>
    <row r="66" spans="1:15" ht="15">
      <c r="A66" s="26" t="s">
        <v>54</v>
      </c>
      <c r="B66" s="12">
        <f>SUM(B50:B65)</f>
        <v>187224</v>
      </c>
      <c r="C66" s="13">
        <f>SUM(C50:C65)</f>
        <v>518224</v>
      </c>
      <c r="D66" s="25">
        <f>SUM(D50:D65)</f>
        <v>326822.96</v>
      </c>
      <c r="E66" s="136">
        <f>SUM(E50:E65)</f>
        <v>0</v>
      </c>
      <c r="F66" s="102">
        <f t="shared" si="5"/>
        <v>63.1</v>
      </c>
      <c r="G66" s="13">
        <f>SUM(G50:G65)</f>
        <v>518224</v>
      </c>
      <c r="H66" s="25">
        <f>SUM(H50:H65)</f>
        <v>380416.25</v>
      </c>
      <c r="I66" s="136">
        <f>SUM(I50:I65)</f>
        <v>0</v>
      </c>
      <c r="J66" s="102">
        <f t="shared" si="6"/>
        <v>73.4</v>
      </c>
      <c r="K66" s="13">
        <f>SUM(K50:K65)</f>
        <v>508900</v>
      </c>
      <c r="L66" s="25">
        <f>SUM(L50:L65)</f>
        <v>526376.89</v>
      </c>
      <c r="M66" s="54">
        <f>SUM(M50:M65)</f>
        <v>0</v>
      </c>
      <c r="N66" s="102">
        <f t="shared" si="7"/>
        <v>103.4</v>
      </c>
      <c r="O66" s="9">
        <f t="shared" si="4"/>
        <v>281.1</v>
      </c>
    </row>
    <row r="67" spans="1:15" ht="15">
      <c r="A67" s="24" t="s">
        <v>85</v>
      </c>
      <c r="B67" s="14"/>
      <c r="C67" s="15"/>
      <c r="D67" s="27"/>
      <c r="E67" s="137"/>
      <c r="F67" s="102" t="e">
        <f t="shared" si="5"/>
        <v>#DIV/0!</v>
      </c>
      <c r="G67" s="15"/>
      <c r="H67" s="27"/>
      <c r="I67" s="137"/>
      <c r="J67" s="102" t="e">
        <f t="shared" si="6"/>
        <v>#DIV/0!</v>
      </c>
      <c r="K67" s="57"/>
      <c r="L67" s="27"/>
      <c r="M67" s="56"/>
      <c r="N67" s="102" t="e">
        <f t="shared" si="7"/>
        <v>#DIV/0!</v>
      </c>
      <c r="O67" s="9" t="e">
        <f t="shared" si="4"/>
        <v>#DIV/0!</v>
      </c>
    </row>
    <row r="68" spans="1:15" ht="15">
      <c r="A68" s="24" t="s">
        <v>86</v>
      </c>
      <c r="B68" s="14">
        <v>898929</v>
      </c>
      <c r="C68" s="15">
        <v>898929</v>
      </c>
      <c r="D68" s="27">
        <v>449464.5</v>
      </c>
      <c r="E68" s="138"/>
      <c r="F68" s="103">
        <f t="shared" si="5"/>
        <v>50</v>
      </c>
      <c r="G68" s="15">
        <v>898929</v>
      </c>
      <c r="H68" s="27">
        <v>674197.5</v>
      </c>
      <c r="I68" s="138"/>
      <c r="J68" s="103">
        <f t="shared" si="6"/>
        <v>75</v>
      </c>
      <c r="K68" s="57">
        <v>898929</v>
      </c>
      <c r="L68" s="27">
        <v>898929</v>
      </c>
      <c r="M68" s="56"/>
      <c r="N68" s="103">
        <f t="shared" si="7"/>
        <v>100</v>
      </c>
      <c r="O68" s="9">
        <f t="shared" si="4"/>
        <v>100</v>
      </c>
    </row>
    <row r="69" spans="1:15" ht="15">
      <c r="A69" s="26" t="s">
        <v>87</v>
      </c>
      <c r="B69" s="28"/>
      <c r="C69" s="29"/>
      <c r="D69" s="30"/>
      <c r="E69" s="31"/>
      <c r="F69" s="103" t="e">
        <f t="shared" si="5"/>
        <v>#DIV/0!</v>
      </c>
      <c r="G69" s="29"/>
      <c r="H69" s="30"/>
      <c r="I69" s="31"/>
      <c r="J69" s="103" t="e">
        <f t="shared" si="6"/>
        <v>#DIV/0!</v>
      </c>
      <c r="K69" s="29"/>
      <c r="L69" s="30"/>
      <c r="M69" s="31"/>
      <c r="N69" s="103" t="e">
        <f t="shared" si="7"/>
        <v>#DIV/0!</v>
      </c>
      <c r="O69" s="9" t="e">
        <f t="shared" si="4"/>
        <v>#DIV/0!</v>
      </c>
    </row>
    <row r="70" spans="1:15" ht="15">
      <c r="A70" s="24" t="s">
        <v>88</v>
      </c>
      <c r="B70" s="12">
        <v>3219597</v>
      </c>
      <c r="C70" s="13">
        <v>3219597</v>
      </c>
      <c r="D70" s="25">
        <v>1537661</v>
      </c>
      <c r="E70" s="127"/>
      <c r="F70" s="103">
        <f t="shared" si="5"/>
        <v>47.8</v>
      </c>
      <c r="G70" s="13">
        <v>3158881</v>
      </c>
      <c r="H70" s="25">
        <v>2335487</v>
      </c>
      <c r="I70" s="127"/>
      <c r="J70" s="103">
        <f t="shared" si="6"/>
        <v>73.9</v>
      </c>
      <c r="K70" s="13">
        <v>3167989</v>
      </c>
      <c r="L70" s="25">
        <v>3167989</v>
      </c>
      <c r="M70" s="54"/>
      <c r="N70" s="103">
        <f t="shared" si="7"/>
        <v>100</v>
      </c>
      <c r="O70" s="9">
        <f t="shared" si="4"/>
        <v>98.4</v>
      </c>
    </row>
    <row r="71" spans="1:15" ht="15">
      <c r="A71" s="24" t="s">
        <v>89</v>
      </c>
      <c r="B71" s="12"/>
      <c r="C71" s="13" t="s">
        <v>94</v>
      </c>
      <c r="D71" s="25"/>
      <c r="E71" s="127"/>
      <c r="F71" s="102" t="e">
        <f t="shared" si="5"/>
        <v>#VALUE!</v>
      </c>
      <c r="G71" s="13"/>
      <c r="H71" s="25"/>
      <c r="I71" s="127"/>
      <c r="J71" s="102" t="e">
        <f t="shared" si="6"/>
        <v>#DIV/0!</v>
      </c>
      <c r="K71" s="13"/>
      <c r="L71" s="25"/>
      <c r="M71" s="54"/>
      <c r="N71" s="102" t="e">
        <f t="shared" si="7"/>
        <v>#DIV/0!</v>
      </c>
      <c r="O71" s="9" t="e">
        <f t="shared" si="4"/>
        <v>#DIV/0!</v>
      </c>
    </row>
    <row r="72" spans="1:15" ht="15">
      <c r="A72" s="24" t="s">
        <v>90</v>
      </c>
      <c r="B72" s="12"/>
      <c r="C72" s="13"/>
      <c r="D72" s="25"/>
      <c r="E72" s="127"/>
      <c r="F72" s="103" t="e">
        <f t="shared" si="5"/>
        <v>#DIV/0!</v>
      </c>
      <c r="G72" s="13"/>
      <c r="H72" s="25"/>
      <c r="I72" s="127"/>
      <c r="J72" s="103" t="e">
        <f t="shared" si="6"/>
        <v>#DIV/0!</v>
      </c>
      <c r="K72" s="13"/>
      <c r="L72" s="25"/>
      <c r="M72" s="54"/>
      <c r="N72" s="103" t="e">
        <f t="shared" si="7"/>
        <v>#DIV/0!</v>
      </c>
      <c r="O72" s="9" t="e">
        <f t="shared" si="4"/>
        <v>#DIV/0!</v>
      </c>
    </row>
    <row r="73" spans="1:15" ht="15">
      <c r="A73" s="24" t="s">
        <v>91</v>
      </c>
      <c r="B73" s="12"/>
      <c r="C73" s="13"/>
      <c r="D73" s="25"/>
      <c r="E73" s="127"/>
      <c r="F73" s="103" t="e">
        <f t="shared" si="5"/>
        <v>#DIV/0!</v>
      </c>
      <c r="G73" s="13"/>
      <c r="H73" s="25"/>
      <c r="I73" s="127"/>
      <c r="J73" s="103" t="e">
        <f t="shared" si="6"/>
        <v>#DIV/0!</v>
      </c>
      <c r="K73" s="13"/>
      <c r="L73" s="25"/>
      <c r="M73" s="54"/>
      <c r="N73" s="103" t="e">
        <f t="shared" si="7"/>
        <v>#DIV/0!</v>
      </c>
      <c r="O73" s="9" t="e">
        <f t="shared" si="4"/>
        <v>#DIV/0!</v>
      </c>
    </row>
    <row r="74" spans="1:15" ht="15">
      <c r="A74" s="26" t="s">
        <v>92</v>
      </c>
      <c r="B74" s="12">
        <f>SUM(B68:B73)</f>
        <v>4118526</v>
      </c>
      <c r="C74" s="13">
        <f>SUM(C68:C73)</f>
        <v>4118526</v>
      </c>
      <c r="D74" s="25">
        <f>SUM(D68:D73)</f>
        <v>1987125.5</v>
      </c>
      <c r="E74" s="136">
        <f>SUM(E68:E73)</f>
        <v>0</v>
      </c>
      <c r="F74" s="102">
        <f t="shared" si="5"/>
        <v>48.2</v>
      </c>
      <c r="G74" s="13">
        <f>SUM(G68:G73)</f>
        <v>4057810</v>
      </c>
      <c r="H74" s="25">
        <f>SUM(H68:H73)</f>
        <v>3009684.5</v>
      </c>
      <c r="I74" s="136">
        <f>SUM(I68:I73)</f>
        <v>0</v>
      </c>
      <c r="J74" s="102">
        <f t="shared" si="6"/>
        <v>74.2</v>
      </c>
      <c r="K74" s="13">
        <f>SUM(K68:K73)</f>
        <v>4066918</v>
      </c>
      <c r="L74" s="25">
        <f>SUM(L68:L73)</f>
        <v>4066918</v>
      </c>
      <c r="M74" s="54">
        <f>SUM(M68:M73)</f>
        <v>0</v>
      </c>
      <c r="N74" s="102">
        <f t="shared" si="7"/>
        <v>100</v>
      </c>
      <c r="O74" s="9">
        <f t="shared" si="4"/>
        <v>98.7</v>
      </c>
    </row>
    <row r="75" spans="1:15" ht="15.75" thickBot="1">
      <c r="A75" s="32" t="s">
        <v>55</v>
      </c>
      <c r="B75" s="14">
        <f>B66+B74</f>
        <v>4305750</v>
      </c>
      <c r="C75" s="15">
        <f>C66+C74</f>
        <v>4636750</v>
      </c>
      <c r="D75" s="27">
        <f>D66+D74</f>
        <v>2313948.46</v>
      </c>
      <c r="E75" s="137">
        <f>E66+E74</f>
        <v>0</v>
      </c>
      <c r="F75" s="103">
        <f t="shared" si="5"/>
        <v>49.9</v>
      </c>
      <c r="G75" s="15">
        <f>G66+G74</f>
        <v>4576034</v>
      </c>
      <c r="H75" s="27">
        <f>H66+H74</f>
        <v>3390100.75</v>
      </c>
      <c r="I75" s="208">
        <f>I66+I74</f>
        <v>0</v>
      </c>
      <c r="J75" s="103">
        <f t="shared" si="6"/>
        <v>74.1</v>
      </c>
      <c r="K75" s="15">
        <f>K66+K74</f>
        <v>4575818</v>
      </c>
      <c r="L75" s="27">
        <f>L66+L74</f>
        <v>4593294.89</v>
      </c>
      <c r="M75" s="56">
        <f>M66+M74</f>
        <v>0</v>
      </c>
      <c r="N75" s="103">
        <f t="shared" si="7"/>
        <v>100.4</v>
      </c>
      <c r="O75" s="9">
        <f t="shared" si="4"/>
        <v>106.7</v>
      </c>
    </row>
    <row r="76" spans="1:15" ht="15.75" thickBot="1">
      <c r="A76" s="33" t="s">
        <v>56</v>
      </c>
      <c r="B76" s="34">
        <f>B75-B37</f>
        <v>0</v>
      </c>
      <c r="C76" s="34">
        <f>C75-C37</f>
        <v>0</v>
      </c>
      <c r="D76" s="34">
        <f>D75-D37</f>
        <v>86865.18999999994</v>
      </c>
      <c r="E76" s="34">
        <f>E75-E37</f>
        <v>0</v>
      </c>
      <c r="F76" s="104" t="e">
        <f t="shared" si="5"/>
        <v>#DIV/0!</v>
      </c>
      <c r="G76" s="34">
        <f>G75-G37</f>
        <v>0</v>
      </c>
      <c r="H76" s="34">
        <f>H75-H37</f>
        <v>117527.2200000002</v>
      </c>
      <c r="I76" s="209">
        <f>I75-'[2]Náklady'!I82</f>
        <v>0</v>
      </c>
      <c r="J76" s="104" t="e">
        <f t="shared" si="6"/>
        <v>#DIV/0!</v>
      </c>
      <c r="K76" s="34">
        <f>K75-K37</f>
        <v>0</v>
      </c>
      <c r="L76" s="34">
        <f>L75-L37</f>
        <v>24090.490000000224</v>
      </c>
      <c r="M76" s="34">
        <f>M75-M37</f>
        <v>0</v>
      </c>
      <c r="N76" s="104" t="e">
        <f t="shared" si="7"/>
        <v>#DIV/0!</v>
      </c>
      <c r="O76" s="9" t="e">
        <f t="shared" si="4"/>
        <v>#DIV/0!</v>
      </c>
    </row>
    <row r="77" spans="1:15" s="96" customFormat="1" ht="15.75" thickBot="1">
      <c r="A77" s="135" t="s">
        <v>93</v>
      </c>
      <c r="B77" s="134"/>
      <c r="C77" s="130"/>
      <c r="D77" s="131">
        <f>D76+E76</f>
        <v>86865.18999999994</v>
      </c>
      <c r="E77" s="131"/>
      <c r="F77" s="131"/>
      <c r="G77" s="131"/>
      <c r="H77" s="131">
        <f>H76+I76</f>
        <v>117527.2200000002</v>
      </c>
      <c r="I77" s="131"/>
      <c r="J77" s="131"/>
      <c r="K77" s="131"/>
      <c r="L77" s="131">
        <f>L76+M76</f>
        <v>24090.490000000224</v>
      </c>
      <c r="M77" s="131"/>
      <c r="N77" s="132"/>
      <c r="O77" s="133"/>
    </row>
    <row r="78" spans="1:15" s="96" customFormat="1" ht="15">
      <c r="A78" s="94"/>
      <c r="B78" s="95"/>
      <c r="C78" s="9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94"/>
      <c r="O78" s="94"/>
    </row>
    <row r="79" ht="15">
      <c r="L79" s="246"/>
    </row>
    <row r="80" spans="1:4" ht="15.75" thickBot="1">
      <c r="A80" s="18" t="s">
        <v>40</v>
      </c>
      <c r="B80" s="48"/>
      <c r="C80" s="37"/>
      <c r="D80" s="237"/>
    </row>
    <row r="81" spans="1:7" ht="15.75" thickBot="1">
      <c r="A81" s="19"/>
      <c r="B81" s="49" t="s">
        <v>10</v>
      </c>
      <c r="C81" s="50" t="s">
        <v>14</v>
      </c>
      <c r="D81" s="249" t="s">
        <v>15</v>
      </c>
      <c r="G81" s="207" t="s">
        <v>112</v>
      </c>
    </row>
    <row r="82" spans="1:7" ht="15">
      <c r="A82" s="20" t="s">
        <v>41</v>
      </c>
      <c r="B82" s="105">
        <v>159283</v>
      </c>
      <c r="C82" s="106">
        <v>146269</v>
      </c>
      <c r="D82" s="107">
        <v>133274</v>
      </c>
      <c r="G82" s="207" t="s">
        <v>113</v>
      </c>
    </row>
    <row r="83" spans="1:7" ht="15">
      <c r="A83" s="20" t="s">
        <v>42</v>
      </c>
      <c r="B83" s="108">
        <v>32400</v>
      </c>
      <c r="C83" s="74">
        <v>32400</v>
      </c>
      <c r="D83" s="75">
        <v>32400</v>
      </c>
      <c r="G83" s="207" t="s">
        <v>114</v>
      </c>
    </row>
    <row r="84" spans="1:7" ht="15">
      <c r="A84" s="20" t="s">
        <v>43</v>
      </c>
      <c r="B84" s="108">
        <v>9290</v>
      </c>
      <c r="C84" s="74">
        <v>11056</v>
      </c>
      <c r="D84" s="75">
        <v>11929</v>
      </c>
      <c r="G84" s="207" t="s">
        <v>115</v>
      </c>
    </row>
    <row r="85" spans="1:7" ht="15">
      <c r="A85" s="20" t="s">
        <v>44</v>
      </c>
      <c r="B85" s="108">
        <v>7155.23</v>
      </c>
      <c r="C85" s="74">
        <v>7155.23</v>
      </c>
      <c r="D85" s="75">
        <v>7155.23</v>
      </c>
      <c r="G85" s="207"/>
    </row>
    <row r="86" spans="1:7" ht="15">
      <c r="A86" s="20" t="s">
        <v>75</v>
      </c>
      <c r="B86" s="108">
        <v>0</v>
      </c>
      <c r="C86" s="74">
        <v>0</v>
      </c>
      <c r="D86" s="75">
        <v>0</v>
      </c>
      <c r="G86" s="207"/>
    </row>
    <row r="87" spans="1:7" ht="15.75" thickBot="1">
      <c r="A87" s="21" t="s">
        <v>76</v>
      </c>
      <c r="B87" s="109">
        <v>45062</v>
      </c>
      <c r="C87" s="76">
        <v>58076</v>
      </c>
      <c r="D87" s="77">
        <v>71071</v>
      </c>
      <c r="G87" s="207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B76">
      <selection activeCell="G84" sqref="G84"/>
    </sheetView>
  </sheetViews>
  <sheetFormatPr defaultColWidth="9.140625" defaultRowHeight="15"/>
  <cols>
    <col min="1" max="1" width="22.421875" style="0" customWidth="1"/>
    <col min="2" max="2" width="13.7109375" style="47" customWidth="1"/>
    <col min="3" max="3" width="14.421875" style="47" customWidth="1"/>
    <col min="4" max="4" width="12.7109375" style="247" customWidth="1"/>
    <col min="5" max="5" width="12.7109375" style="0" customWidth="1"/>
    <col min="6" max="6" width="6.57421875" style="0" customWidth="1"/>
    <col min="7" max="7" width="14.00390625" style="47" customWidth="1"/>
    <col min="8" max="8" width="13.140625" style="47" customWidth="1"/>
    <col min="9" max="9" width="12.7109375" style="0" customWidth="1"/>
    <col min="10" max="10" width="6.57421875" style="0" customWidth="1"/>
    <col min="11" max="11" width="13.57421875" style="247" customWidth="1"/>
    <col min="12" max="12" width="12.7109375" style="247" customWidth="1"/>
    <col min="13" max="13" width="12.7109375" style="237" customWidth="1"/>
    <col min="14" max="14" width="6.57421875" style="0" customWidth="1"/>
    <col min="15" max="15" width="8.421875" style="0" bestFit="1" customWidth="1"/>
  </cols>
  <sheetData>
    <row r="1" spans="1:14" ht="15">
      <c r="A1" s="117" t="s">
        <v>64</v>
      </c>
      <c r="B1" s="118"/>
      <c r="C1" s="118"/>
      <c r="D1" s="237"/>
      <c r="E1" s="119" t="s">
        <v>65</v>
      </c>
      <c r="F1" s="117"/>
      <c r="G1" s="118" t="s">
        <v>98</v>
      </c>
      <c r="H1" s="37"/>
      <c r="I1" s="37"/>
      <c r="J1" s="117"/>
      <c r="K1" s="236"/>
      <c r="L1" s="237"/>
      <c r="N1" s="117"/>
    </row>
    <row r="2" spans="1:14" ht="16.5" thickBot="1">
      <c r="A2" s="1" t="s">
        <v>0</v>
      </c>
      <c r="B2" s="38" t="s">
        <v>1</v>
      </c>
      <c r="C2" s="38"/>
      <c r="D2" s="237"/>
      <c r="E2" s="37"/>
      <c r="F2" s="1"/>
      <c r="G2" s="38"/>
      <c r="H2" s="37"/>
      <c r="I2" s="37"/>
      <c r="J2" s="1"/>
      <c r="K2" s="238"/>
      <c r="L2" s="237"/>
      <c r="N2" s="1"/>
    </row>
    <row r="3" spans="1:15" ht="15">
      <c r="A3" s="2" t="s">
        <v>2</v>
      </c>
      <c r="B3" s="39" t="s">
        <v>3</v>
      </c>
      <c r="C3" s="40" t="s">
        <v>4</v>
      </c>
      <c r="D3" s="240" t="s">
        <v>5</v>
      </c>
      <c r="E3" s="62"/>
      <c r="F3" s="4" t="s">
        <v>6</v>
      </c>
      <c r="G3" s="42" t="s">
        <v>4</v>
      </c>
      <c r="H3" s="41" t="s">
        <v>7</v>
      </c>
      <c r="I3" s="62"/>
      <c r="J3" s="4" t="s">
        <v>6</v>
      </c>
      <c r="K3" s="239" t="s">
        <v>4</v>
      </c>
      <c r="L3" s="240" t="s">
        <v>8</v>
      </c>
      <c r="M3" s="241"/>
      <c r="N3" s="4" t="s">
        <v>6</v>
      </c>
      <c r="O3" s="92" t="s">
        <v>62</v>
      </c>
    </row>
    <row r="4" spans="1:15" ht="15.75" customHeight="1" thickBot="1">
      <c r="A4" s="5"/>
      <c r="B4" s="43" t="s">
        <v>9</v>
      </c>
      <c r="C4" s="44" t="s">
        <v>10</v>
      </c>
      <c r="D4" s="243" t="s">
        <v>11</v>
      </c>
      <c r="E4" s="45" t="s">
        <v>12</v>
      </c>
      <c r="F4" s="7" t="s">
        <v>13</v>
      </c>
      <c r="G4" s="46" t="s">
        <v>14</v>
      </c>
      <c r="H4" s="45" t="s">
        <v>11</v>
      </c>
      <c r="I4" s="45" t="s">
        <v>12</v>
      </c>
      <c r="J4" s="7" t="s">
        <v>13</v>
      </c>
      <c r="K4" s="242" t="s">
        <v>15</v>
      </c>
      <c r="L4" s="243" t="s">
        <v>11</v>
      </c>
      <c r="M4" s="243" t="s">
        <v>12</v>
      </c>
      <c r="N4" s="7" t="s">
        <v>13</v>
      </c>
      <c r="O4" s="93" t="s">
        <v>63</v>
      </c>
    </row>
    <row r="5" spans="1:15" ht="15.75" customHeight="1">
      <c r="A5" s="8" t="s">
        <v>16</v>
      </c>
      <c r="B5" s="63">
        <v>305216</v>
      </c>
      <c r="C5" s="64">
        <v>635216</v>
      </c>
      <c r="D5" s="83">
        <v>255015.85</v>
      </c>
      <c r="E5" s="83"/>
      <c r="F5" s="97">
        <f>ROUND((D5+E5)/(C5/100),1)</f>
        <v>40.1</v>
      </c>
      <c r="G5" s="110">
        <v>635216</v>
      </c>
      <c r="H5" s="83">
        <v>332672.51</v>
      </c>
      <c r="I5" s="83"/>
      <c r="J5" s="97">
        <f>ROUND((H5+I5)/(G5/100),1)</f>
        <v>52.4</v>
      </c>
      <c r="K5" s="113">
        <v>603416</v>
      </c>
      <c r="L5" s="83">
        <v>556030.6</v>
      </c>
      <c r="M5" s="83"/>
      <c r="N5" s="97">
        <f>ROUND((L5+M5)/(K5/100),1)</f>
        <v>92.1</v>
      </c>
      <c r="O5" s="9">
        <f>ROUND((L5+M5)/(B5/100),1)</f>
        <v>182.2</v>
      </c>
    </row>
    <row r="6" spans="1:15" ht="15.75" customHeight="1">
      <c r="A6" s="11" t="s">
        <v>17</v>
      </c>
      <c r="B6" s="65">
        <v>82000</v>
      </c>
      <c r="C6" s="66">
        <v>82000</v>
      </c>
      <c r="D6" s="84">
        <v>37800</v>
      </c>
      <c r="E6" s="84"/>
      <c r="F6" s="98">
        <f aca="true" t="shared" si="0" ref="F6:F37">ROUND((D6+E6)/(C6/100),1)</f>
        <v>46.1</v>
      </c>
      <c r="G6" s="111">
        <v>82000</v>
      </c>
      <c r="H6" s="84">
        <v>56700</v>
      </c>
      <c r="I6" s="84"/>
      <c r="J6" s="98">
        <f aca="true" t="shared" si="1" ref="J6:J37">ROUND((H6+I6)/(G6/100),1)</f>
        <v>69.1</v>
      </c>
      <c r="K6" s="114">
        <v>87000</v>
      </c>
      <c r="L6" s="84">
        <v>86293</v>
      </c>
      <c r="M6" s="84"/>
      <c r="N6" s="98">
        <f aca="true" t="shared" si="2" ref="N6:N37">ROUND((L6+M6)/(K6/100),1)</f>
        <v>99.2</v>
      </c>
      <c r="O6" s="9">
        <f aca="true" t="shared" si="3" ref="O6:O37">ROUND((L6+M6)/(B6/100),1)</f>
        <v>105.2</v>
      </c>
    </row>
    <row r="7" spans="1:15" ht="15.75" customHeight="1">
      <c r="A7" s="11" t="s">
        <v>18</v>
      </c>
      <c r="B7" s="65">
        <v>4000</v>
      </c>
      <c r="C7" s="66">
        <v>4000</v>
      </c>
      <c r="D7" s="84">
        <v>1762</v>
      </c>
      <c r="E7" s="84"/>
      <c r="F7" s="98">
        <f t="shared" si="0"/>
        <v>44.1</v>
      </c>
      <c r="G7" s="111">
        <v>4000</v>
      </c>
      <c r="H7" s="84">
        <v>2677</v>
      </c>
      <c r="I7" s="84"/>
      <c r="J7" s="98">
        <f t="shared" si="1"/>
        <v>66.9</v>
      </c>
      <c r="K7" s="114">
        <v>4000</v>
      </c>
      <c r="L7" s="84">
        <v>3592</v>
      </c>
      <c r="M7" s="84"/>
      <c r="N7" s="98">
        <f t="shared" si="2"/>
        <v>89.8</v>
      </c>
      <c r="O7" s="9">
        <f t="shared" si="3"/>
        <v>89.8</v>
      </c>
    </row>
    <row r="8" spans="1:15" ht="15.75" customHeight="1">
      <c r="A8" s="11" t="s">
        <v>19</v>
      </c>
      <c r="B8" s="65">
        <v>20000</v>
      </c>
      <c r="C8" s="66">
        <v>20000</v>
      </c>
      <c r="D8" s="84">
        <v>7666.5</v>
      </c>
      <c r="E8" s="84"/>
      <c r="F8" s="98">
        <f t="shared" si="0"/>
        <v>38.3</v>
      </c>
      <c r="G8" s="111">
        <v>20000</v>
      </c>
      <c r="H8" s="84">
        <v>9181.15</v>
      </c>
      <c r="I8" s="84"/>
      <c r="J8" s="98">
        <f t="shared" si="1"/>
        <v>45.9</v>
      </c>
      <c r="K8" s="114">
        <v>16000</v>
      </c>
      <c r="L8" s="84">
        <v>15781.74</v>
      </c>
      <c r="M8" s="84"/>
      <c r="N8" s="98">
        <f t="shared" si="2"/>
        <v>98.6</v>
      </c>
      <c r="O8" s="9">
        <f t="shared" si="3"/>
        <v>78.9</v>
      </c>
    </row>
    <row r="9" spans="1:15" ht="15.75" customHeight="1">
      <c r="A9" s="11" t="s">
        <v>20</v>
      </c>
      <c r="B9" s="65">
        <v>263000</v>
      </c>
      <c r="C9" s="66">
        <v>263000</v>
      </c>
      <c r="D9" s="84">
        <v>148805</v>
      </c>
      <c r="E9" s="84"/>
      <c r="F9" s="98">
        <f t="shared" si="0"/>
        <v>56.6</v>
      </c>
      <c r="G9" s="111">
        <v>263000</v>
      </c>
      <c r="H9" s="84">
        <v>148805</v>
      </c>
      <c r="I9" s="84"/>
      <c r="J9" s="98">
        <f t="shared" si="1"/>
        <v>56.6</v>
      </c>
      <c r="K9" s="114">
        <v>253000</v>
      </c>
      <c r="L9" s="84">
        <v>252964</v>
      </c>
      <c r="M9" s="84"/>
      <c r="N9" s="98">
        <f t="shared" si="2"/>
        <v>100</v>
      </c>
      <c r="O9" s="9">
        <f t="shared" si="3"/>
        <v>96.2</v>
      </c>
    </row>
    <row r="10" spans="1:15" ht="15.75" customHeight="1">
      <c r="A10" s="11" t="s">
        <v>21</v>
      </c>
      <c r="B10" s="65"/>
      <c r="C10" s="66"/>
      <c r="D10" s="84"/>
      <c r="E10" s="84"/>
      <c r="F10" s="98" t="e">
        <f t="shared" si="0"/>
        <v>#DIV/0!</v>
      </c>
      <c r="G10" s="111"/>
      <c r="H10" s="84"/>
      <c r="I10" s="84"/>
      <c r="J10" s="98" t="e">
        <f t="shared" si="1"/>
        <v>#DIV/0!</v>
      </c>
      <c r="K10" s="114"/>
      <c r="L10" s="84"/>
      <c r="M10" s="84"/>
      <c r="N10" s="98" t="e">
        <f t="shared" si="2"/>
        <v>#DIV/0!</v>
      </c>
      <c r="O10" s="9" t="e">
        <f t="shared" si="3"/>
        <v>#DIV/0!</v>
      </c>
    </row>
    <row r="11" spans="1:15" ht="15.75" customHeight="1">
      <c r="A11" s="11" t="s">
        <v>22</v>
      </c>
      <c r="B11" s="65"/>
      <c r="C11" s="66"/>
      <c r="D11" s="84"/>
      <c r="E11" s="84"/>
      <c r="F11" s="98" t="e">
        <f t="shared" si="0"/>
        <v>#DIV/0!</v>
      </c>
      <c r="G11" s="111"/>
      <c r="H11" s="84"/>
      <c r="I11" s="84"/>
      <c r="J11" s="98" t="e">
        <f t="shared" si="1"/>
        <v>#DIV/0!</v>
      </c>
      <c r="K11" s="114"/>
      <c r="L11" s="84"/>
      <c r="M11" s="84"/>
      <c r="N11" s="98" t="e">
        <f t="shared" si="2"/>
        <v>#DIV/0!</v>
      </c>
      <c r="O11" s="9" t="e">
        <f t="shared" si="3"/>
        <v>#DIV/0!</v>
      </c>
    </row>
    <row r="12" spans="1:15" ht="15.75" customHeight="1">
      <c r="A12" s="11" t="s">
        <v>66</v>
      </c>
      <c r="B12" s="65"/>
      <c r="C12" s="66"/>
      <c r="D12" s="84"/>
      <c r="E12" s="84"/>
      <c r="F12" s="98" t="e">
        <f t="shared" si="0"/>
        <v>#DIV/0!</v>
      </c>
      <c r="G12" s="111"/>
      <c r="H12" s="84"/>
      <c r="I12" s="84"/>
      <c r="J12" s="98" t="e">
        <f t="shared" si="1"/>
        <v>#DIV/0!</v>
      </c>
      <c r="K12" s="114"/>
      <c r="L12" s="84"/>
      <c r="M12" s="84"/>
      <c r="N12" s="98" t="e">
        <f t="shared" si="2"/>
        <v>#DIV/0!</v>
      </c>
      <c r="O12" s="9" t="e">
        <f t="shared" si="3"/>
        <v>#DIV/0!</v>
      </c>
    </row>
    <row r="13" spans="1:15" ht="15.75" customHeight="1">
      <c r="A13" s="11" t="s">
        <v>67</v>
      </c>
      <c r="B13" s="65"/>
      <c r="C13" s="66"/>
      <c r="D13" s="84"/>
      <c r="E13" s="84"/>
      <c r="F13" s="98" t="e">
        <f t="shared" si="0"/>
        <v>#DIV/0!</v>
      </c>
      <c r="G13" s="111"/>
      <c r="H13" s="84"/>
      <c r="I13" s="84"/>
      <c r="J13" s="98" t="e">
        <f t="shared" si="1"/>
        <v>#DIV/0!</v>
      </c>
      <c r="K13" s="114"/>
      <c r="L13" s="84"/>
      <c r="M13" s="84"/>
      <c r="N13" s="98" t="e">
        <f t="shared" si="2"/>
        <v>#DIV/0!</v>
      </c>
      <c r="O13" s="9" t="e">
        <f t="shared" si="3"/>
        <v>#DIV/0!</v>
      </c>
    </row>
    <row r="14" spans="1:15" ht="15.75" customHeight="1">
      <c r="A14" s="11" t="s">
        <v>68</v>
      </c>
      <c r="B14" s="65"/>
      <c r="C14" s="66"/>
      <c r="D14" s="84"/>
      <c r="E14" s="84"/>
      <c r="F14" s="98" t="e">
        <f t="shared" si="0"/>
        <v>#DIV/0!</v>
      </c>
      <c r="G14" s="111"/>
      <c r="H14" s="84"/>
      <c r="I14" s="84"/>
      <c r="J14" s="98" t="e">
        <f t="shared" si="1"/>
        <v>#DIV/0!</v>
      </c>
      <c r="K14" s="114"/>
      <c r="L14" s="84"/>
      <c r="M14" s="84"/>
      <c r="N14" s="98" t="e">
        <f t="shared" si="2"/>
        <v>#DIV/0!</v>
      </c>
      <c r="O14" s="9" t="e">
        <f t="shared" si="3"/>
        <v>#DIV/0!</v>
      </c>
    </row>
    <row r="15" spans="1:15" ht="15.75" customHeight="1">
      <c r="A15" s="11" t="s">
        <v>23</v>
      </c>
      <c r="B15" s="65">
        <v>110000</v>
      </c>
      <c r="C15" s="66">
        <v>110000</v>
      </c>
      <c r="D15" s="84">
        <v>71305.7</v>
      </c>
      <c r="E15" s="84"/>
      <c r="F15" s="98">
        <f t="shared" si="0"/>
        <v>64.8</v>
      </c>
      <c r="G15" s="111">
        <v>110000</v>
      </c>
      <c r="H15" s="84">
        <v>104645.6</v>
      </c>
      <c r="I15" s="84"/>
      <c r="J15" s="98">
        <f t="shared" si="1"/>
        <v>95.1</v>
      </c>
      <c r="K15" s="114">
        <v>110000</v>
      </c>
      <c r="L15" s="84">
        <v>107762.2</v>
      </c>
      <c r="M15" s="84"/>
      <c r="N15" s="98">
        <f t="shared" si="2"/>
        <v>98</v>
      </c>
      <c r="O15" s="9">
        <f t="shared" si="3"/>
        <v>98</v>
      </c>
    </row>
    <row r="16" spans="1:15" ht="15.75" customHeight="1">
      <c r="A16" s="11" t="s">
        <v>24</v>
      </c>
      <c r="B16" s="65">
        <v>2000</v>
      </c>
      <c r="C16" s="66">
        <v>2000</v>
      </c>
      <c r="D16" s="84">
        <v>1380</v>
      </c>
      <c r="E16" s="84"/>
      <c r="F16" s="98">
        <f t="shared" si="0"/>
        <v>69</v>
      </c>
      <c r="G16" s="111">
        <v>2000</v>
      </c>
      <c r="H16" s="84">
        <v>1380</v>
      </c>
      <c r="I16" s="84"/>
      <c r="J16" s="98">
        <f t="shared" si="1"/>
        <v>69</v>
      </c>
      <c r="K16" s="114">
        <v>1400</v>
      </c>
      <c r="L16" s="84">
        <v>1380</v>
      </c>
      <c r="M16" s="84"/>
      <c r="N16" s="98">
        <f t="shared" si="2"/>
        <v>98.6</v>
      </c>
      <c r="O16" s="9">
        <f t="shared" si="3"/>
        <v>69</v>
      </c>
    </row>
    <row r="17" spans="1:15" ht="15.75" customHeight="1">
      <c r="A17" s="11" t="s">
        <v>69</v>
      </c>
      <c r="B17" s="65">
        <v>1000</v>
      </c>
      <c r="C17" s="66">
        <v>1000</v>
      </c>
      <c r="D17" s="84">
        <v>0</v>
      </c>
      <c r="E17" s="84"/>
      <c r="F17" s="98">
        <f t="shared" si="0"/>
        <v>0</v>
      </c>
      <c r="G17" s="111">
        <v>1000</v>
      </c>
      <c r="H17" s="84"/>
      <c r="I17" s="84"/>
      <c r="J17" s="98">
        <f t="shared" si="1"/>
        <v>0</v>
      </c>
      <c r="K17" s="114">
        <v>2000</v>
      </c>
      <c r="L17" s="84">
        <v>1754</v>
      </c>
      <c r="M17" s="84"/>
      <c r="N17" s="98">
        <f t="shared" si="2"/>
        <v>87.7</v>
      </c>
      <c r="O17" s="9">
        <f t="shared" si="3"/>
        <v>175.4</v>
      </c>
    </row>
    <row r="18" spans="1:15" ht="15.75" customHeight="1">
      <c r="A18" s="11" t="s">
        <v>25</v>
      </c>
      <c r="B18" s="65">
        <v>190000</v>
      </c>
      <c r="C18" s="66">
        <v>190000</v>
      </c>
      <c r="D18" s="84">
        <v>96654.82</v>
      </c>
      <c r="E18" s="84"/>
      <c r="F18" s="98">
        <f t="shared" si="0"/>
        <v>50.9</v>
      </c>
      <c r="G18" s="111">
        <v>190000</v>
      </c>
      <c r="H18" s="84">
        <v>125887.1</v>
      </c>
      <c r="I18" s="84"/>
      <c r="J18" s="98">
        <f t="shared" si="1"/>
        <v>66.3</v>
      </c>
      <c r="K18" s="114">
        <v>191000</v>
      </c>
      <c r="L18" s="84">
        <v>190955.98</v>
      </c>
      <c r="M18" s="84"/>
      <c r="N18" s="98">
        <f t="shared" si="2"/>
        <v>100</v>
      </c>
      <c r="O18" s="9">
        <f t="shared" si="3"/>
        <v>100.5</v>
      </c>
    </row>
    <row r="19" spans="1:15" ht="15.75" customHeight="1">
      <c r="A19" s="11" t="s">
        <v>26</v>
      </c>
      <c r="B19" s="65">
        <v>3403249</v>
      </c>
      <c r="C19" s="66">
        <v>3403249</v>
      </c>
      <c r="D19" s="84">
        <v>1584674</v>
      </c>
      <c r="E19" s="84"/>
      <c r="F19" s="98">
        <f t="shared" si="0"/>
        <v>46.6</v>
      </c>
      <c r="G19" s="111">
        <v>3330402</v>
      </c>
      <c r="H19" s="84">
        <v>2377975</v>
      </c>
      <c r="I19" s="84"/>
      <c r="J19" s="98">
        <f t="shared" si="1"/>
        <v>71.4</v>
      </c>
      <c r="K19" s="114">
        <v>3339970</v>
      </c>
      <c r="L19" s="84">
        <v>3353335</v>
      </c>
      <c r="M19" s="84"/>
      <c r="N19" s="98">
        <f t="shared" si="2"/>
        <v>100.4</v>
      </c>
      <c r="O19" s="9">
        <f t="shared" si="3"/>
        <v>98.5</v>
      </c>
    </row>
    <row r="20" spans="1:15" ht="15.75" customHeight="1">
      <c r="A20" s="11" t="s">
        <v>27</v>
      </c>
      <c r="B20" s="65"/>
      <c r="C20" s="66"/>
      <c r="D20" s="84"/>
      <c r="E20" s="84"/>
      <c r="F20" s="98" t="e">
        <f t="shared" si="0"/>
        <v>#DIV/0!</v>
      </c>
      <c r="G20" s="111"/>
      <c r="H20" s="84"/>
      <c r="I20" s="84"/>
      <c r="J20" s="98" t="e">
        <f t="shared" si="1"/>
        <v>#DIV/0!</v>
      </c>
      <c r="K20" s="114"/>
      <c r="L20" s="84"/>
      <c r="M20" s="84"/>
      <c r="N20" s="98" t="e">
        <f t="shared" si="2"/>
        <v>#DIV/0!</v>
      </c>
      <c r="O20" s="9" t="e">
        <f t="shared" si="3"/>
        <v>#DIV/0!</v>
      </c>
    </row>
    <row r="21" spans="1:15" ht="15.75" customHeight="1">
      <c r="A21" s="11" t="s">
        <v>28</v>
      </c>
      <c r="B21" s="65"/>
      <c r="C21" s="66"/>
      <c r="D21" s="84"/>
      <c r="E21" s="84"/>
      <c r="F21" s="98" t="e">
        <f t="shared" si="0"/>
        <v>#DIV/0!</v>
      </c>
      <c r="G21" s="111"/>
      <c r="H21" s="84"/>
      <c r="I21" s="84"/>
      <c r="J21" s="98" t="e">
        <f t="shared" si="1"/>
        <v>#DIV/0!</v>
      </c>
      <c r="K21" s="114"/>
      <c r="L21" s="84"/>
      <c r="M21" s="84"/>
      <c r="N21" s="98" t="e">
        <f t="shared" si="2"/>
        <v>#DIV/0!</v>
      </c>
      <c r="O21" s="9" t="e">
        <f t="shared" si="3"/>
        <v>#DIV/0!</v>
      </c>
    </row>
    <row r="22" spans="1:15" ht="15.75" customHeight="1">
      <c r="A22" s="11" t="s">
        <v>29</v>
      </c>
      <c r="B22" s="65"/>
      <c r="C22" s="66"/>
      <c r="D22" s="84"/>
      <c r="E22" s="84"/>
      <c r="F22" s="98" t="e">
        <f t="shared" si="0"/>
        <v>#DIV/0!</v>
      </c>
      <c r="G22" s="111"/>
      <c r="H22" s="84"/>
      <c r="I22" s="84"/>
      <c r="J22" s="98" t="e">
        <f t="shared" si="1"/>
        <v>#DIV/0!</v>
      </c>
      <c r="K22" s="114"/>
      <c r="L22" s="84"/>
      <c r="M22" s="84"/>
      <c r="N22" s="98" t="e">
        <f t="shared" si="2"/>
        <v>#DIV/0!</v>
      </c>
      <c r="O22" s="9" t="e">
        <f t="shared" si="3"/>
        <v>#DIV/0!</v>
      </c>
    </row>
    <row r="23" spans="1:15" ht="15.75" customHeight="1">
      <c r="A23" s="11" t="s">
        <v>30</v>
      </c>
      <c r="B23" s="65"/>
      <c r="C23" s="66"/>
      <c r="D23" s="84"/>
      <c r="E23" s="84"/>
      <c r="F23" s="98" t="e">
        <f t="shared" si="0"/>
        <v>#DIV/0!</v>
      </c>
      <c r="G23" s="111"/>
      <c r="H23" s="84"/>
      <c r="I23" s="84"/>
      <c r="J23" s="98" t="e">
        <f t="shared" si="1"/>
        <v>#DIV/0!</v>
      </c>
      <c r="K23" s="114"/>
      <c r="L23" s="84"/>
      <c r="M23" s="84"/>
      <c r="N23" s="98" t="e">
        <f t="shared" si="2"/>
        <v>#DIV/0!</v>
      </c>
      <c r="O23" s="9" t="e">
        <f t="shared" si="3"/>
        <v>#DIV/0!</v>
      </c>
    </row>
    <row r="24" spans="1:15" ht="15.75" customHeight="1">
      <c r="A24" s="11" t="s">
        <v>70</v>
      </c>
      <c r="B24" s="65"/>
      <c r="C24" s="66"/>
      <c r="D24" s="84"/>
      <c r="E24" s="84"/>
      <c r="F24" s="98" t="e">
        <f t="shared" si="0"/>
        <v>#DIV/0!</v>
      </c>
      <c r="G24" s="111"/>
      <c r="H24" s="84"/>
      <c r="I24" s="84"/>
      <c r="J24" s="98" t="e">
        <f t="shared" si="1"/>
        <v>#DIV/0!</v>
      </c>
      <c r="K24" s="114"/>
      <c r="L24" s="84"/>
      <c r="M24" s="84"/>
      <c r="N24" s="98" t="e">
        <f t="shared" si="2"/>
        <v>#DIV/0!</v>
      </c>
      <c r="O24" s="9" t="e">
        <f t="shared" si="3"/>
        <v>#DIV/0!</v>
      </c>
    </row>
    <row r="25" spans="1:15" ht="15.75" customHeight="1">
      <c r="A25" s="11" t="s">
        <v>31</v>
      </c>
      <c r="B25" s="65"/>
      <c r="C25" s="66"/>
      <c r="D25" s="84"/>
      <c r="E25" s="84"/>
      <c r="F25" s="98" t="e">
        <f t="shared" si="0"/>
        <v>#DIV/0!</v>
      </c>
      <c r="G25" s="111"/>
      <c r="H25" s="84"/>
      <c r="I25" s="84"/>
      <c r="J25" s="98" t="e">
        <f t="shared" si="1"/>
        <v>#DIV/0!</v>
      </c>
      <c r="K25" s="114"/>
      <c r="L25" s="84"/>
      <c r="M25" s="84"/>
      <c r="N25" s="98" t="e">
        <f t="shared" si="2"/>
        <v>#DIV/0!</v>
      </c>
      <c r="O25" s="9" t="e">
        <f t="shared" si="3"/>
        <v>#DIV/0!</v>
      </c>
    </row>
    <row r="26" spans="1:15" ht="15.75" customHeight="1">
      <c r="A26" s="11" t="s">
        <v>32</v>
      </c>
      <c r="B26" s="65"/>
      <c r="C26" s="66"/>
      <c r="D26" s="84"/>
      <c r="E26" s="84"/>
      <c r="F26" s="98" t="e">
        <f t="shared" si="0"/>
        <v>#DIV/0!</v>
      </c>
      <c r="G26" s="111"/>
      <c r="H26" s="84"/>
      <c r="I26" s="84"/>
      <c r="J26" s="98" t="e">
        <f t="shared" si="1"/>
        <v>#DIV/0!</v>
      </c>
      <c r="K26" s="114"/>
      <c r="L26" s="84"/>
      <c r="M26" s="84"/>
      <c r="N26" s="98" t="e">
        <f t="shared" si="2"/>
        <v>#DIV/0!</v>
      </c>
      <c r="O26" s="9" t="e">
        <f t="shared" si="3"/>
        <v>#DIV/0!</v>
      </c>
    </row>
    <row r="27" spans="1:15" ht="15.75" customHeight="1">
      <c r="A27" s="11" t="s">
        <v>71</v>
      </c>
      <c r="B27" s="65"/>
      <c r="C27" s="66"/>
      <c r="D27" s="84"/>
      <c r="E27" s="84"/>
      <c r="F27" s="98" t="e">
        <f t="shared" si="0"/>
        <v>#DIV/0!</v>
      </c>
      <c r="G27" s="111"/>
      <c r="H27" s="84"/>
      <c r="I27" s="84"/>
      <c r="J27" s="98" t="e">
        <f t="shared" si="1"/>
        <v>#DIV/0!</v>
      </c>
      <c r="K27" s="114"/>
      <c r="L27" s="84"/>
      <c r="M27" s="84"/>
      <c r="N27" s="98" t="e">
        <f t="shared" si="2"/>
        <v>#DIV/0!</v>
      </c>
      <c r="O27" s="9" t="e">
        <f t="shared" si="3"/>
        <v>#DIV/0!</v>
      </c>
    </row>
    <row r="28" spans="1:15" ht="15.75" customHeight="1">
      <c r="A28" s="11" t="s">
        <v>33</v>
      </c>
      <c r="B28" s="65"/>
      <c r="C28" s="66"/>
      <c r="D28" s="84"/>
      <c r="E28" s="84"/>
      <c r="F28" s="98" t="e">
        <f t="shared" si="0"/>
        <v>#DIV/0!</v>
      </c>
      <c r="G28" s="111"/>
      <c r="H28" s="84"/>
      <c r="I28" s="84"/>
      <c r="J28" s="98" t="e">
        <f t="shared" si="1"/>
        <v>#DIV/0!</v>
      </c>
      <c r="K28" s="114"/>
      <c r="L28" s="84"/>
      <c r="M28" s="84"/>
      <c r="N28" s="98" t="e">
        <f t="shared" si="2"/>
        <v>#DIV/0!</v>
      </c>
      <c r="O28" s="9" t="e">
        <f t="shared" si="3"/>
        <v>#DIV/0!</v>
      </c>
    </row>
    <row r="29" spans="1:15" ht="15.75" customHeight="1">
      <c r="A29" s="11" t="s">
        <v>34</v>
      </c>
      <c r="B29" s="65">
        <v>26347</v>
      </c>
      <c r="C29" s="66">
        <v>26347</v>
      </c>
      <c r="D29" s="84">
        <v>13176</v>
      </c>
      <c r="E29" s="84"/>
      <c r="F29" s="98">
        <f t="shared" si="0"/>
        <v>50</v>
      </c>
      <c r="G29" s="111">
        <v>26347</v>
      </c>
      <c r="H29" s="84">
        <v>19764</v>
      </c>
      <c r="I29" s="84"/>
      <c r="J29" s="98">
        <f t="shared" si="1"/>
        <v>75</v>
      </c>
      <c r="K29" s="114">
        <v>26347</v>
      </c>
      <c r="L29" s="84">
        <v>26347</v>
      </c>
      <c r="M29" s="84"/>
      <c r="N29" s="98">
        <f t="shared" si="2"/>
        <v>100</v>
      </c>
      <c r="O29" s="9">
        <f t="shared" si="3"/>
        <v>100</v>
      </c>
    </row>
    <row r="30" spans="1:15" ht="15.75" customHeight="1">
      <c r="A30" s="11" t="s">
        <v>72</v>
      </c>
      <c r="B30" s="65"/>
      <c r="C30" s="66"/>
      <c r="D30" s="84"/>
      <c r="E30" s="84"/>
      <c r="F30" s="98" t="e">
        <f t="shared" si="0"/>
        <v>#DIV/0!</v>
      </c>
      <c r="G30" s="111"/>
      <c r="H30" s="84"/>
      <c r="I30" s="84"/>
      <c r="J30" s="98" t="e">
        <f t="shared" si="1"/>
        <v>#DIV/0!</v>
      </c>
      <c r="K30" s="114"/>
      <c r="L30" s="84"/>
      <c r="M30" s="84"/>
      <c r="N30" s="98" t="e">
        <f t="shared" si="2"/>
        <v>#DIV/0!</v>
      </c>
      <c r="O30" s="9" t="e">
        <f t="shared" si="3"/>
        <v>#DIV/0!</v>
      </c>
    </row>
    <row r="31" spans="1:15" ht="15.75" customHeight="1">
      <c r="A31" s="11" t="s">
        <v>35</v>
      </c>
      <c r="B31" s="65"/>
      <c r="C31" s="66"/>
      <c r="D31" s="84"/>
      <c r="E31" s="84"/>
      <c r="F31" s="98" t="e">
        <f t="shared" si="0"/>
        <v>#DIV/0!</v>
      </c>
      <c r="G31" s="111"/>
      <c r="H31" s="84"/>
      <c r="I31" s="84"/>
      <c r="J31" s="98" t="e">
        <f t="shared" si="1"/>
        <v>#DIV/0!</v>
      </c>
      <c r="K31" s="114"/>
      <c r="L31" s="84"/>
      <c r="M31" s="84"/>
      <c r="N31" s="98" t="e">
        <f t="shared" si="2"/>
        <v>#DIV/0!</v>
      </c>
      <c r="O31" s="9" t="e">
        <f t="shared" si="3"/>
        <v>#DIV/0!</v>
      </c>
    </row>
    <row r="32" spans="1:15" ht="15">
      <c r="A32" s="11" t="s">
        <v>73</v>
      </c>
      <c r="B32" s="65"/>
      <c r="C32" s="66"/>
      <c r="D32" s="84"/>
      <c r="E32" s="84"/>
      <c r="F32" s="98" t="e">
        <f t="shared" si="0"/>
        <v>#DIV/0!</v>
      </c>
      <c r="G32" s="111"/>
      <c r="H32" s="84"/>
      <c r="I32" s="84"/>
      <c r="J32" s="98" t="e">
        <f t="shared" si="1"/>
        <v>#DIV/0!</v>
      </c>
      <c r="K32" s="114"/>
      <c r="L32" s="84"/>
      <c r="M32" s="84"/>
      <c r="N32" s="98" t="e">
        <f t="shared" si="2"/>
        <v>#DIV/0!</v>
      </c>
      <c r="O32" s="9" t="e">
        <f t="shared" si="3"/>
        <v>#DIV/0!</v>
      </c>
    </row>
    <row r="33" spans="1:15" ht="15">
      <c r="A33" s="11" t="s">
        <v>36</v>
      </c>
      <c r="B33" s="65"/>
      <c r="C33" s="66"/>
      <c r="D33" s="84"/>
      <c r="E33" s="84"/>
      <c r="F33" s="98" t="e">
        <f t="shared" si="0"/>
        <v>#DIV/0!</v>
      </c>
      <c r="G33" s="111"/>
      <c r="H33" s="84"/>
      <c r="I33" s="84"/>
      <c r="J33" s="98" t="e">
        <f t="shared" si="1"/>
        <v>#DIV/0!</v>
      </c>
      <c r="K33" s="114"/>
      <c r="L33" s="84"/>
      <c r="M33" s="84"/>
      <c r="N33" s="98" t="e">
        <f t="shared" si="2"/>
        <v>#DIV/0!</v>
      </c>
      <c r="O33" s="9" t="e">
        <f t="shared" si="3"/>
        <v>#DIV/0!</v>
      </c>
    </row>
    <row r="34" spans="1:15" ht="15">
      <c r="A34" s="11" t="s">
        <v>74</v>
      </c>
      <c r="B34" s="65">
        <v>40000</v>
      </c>
      <c r="C34" s="66">
        <v>40000</v>
      </c>
      <c r="D34" s="84">
        <v>12521</v>
      </c>
      <c r="E34" s="84"/>
      <c r="F34" s="98">
        <f>ROUND((D34+E34)/(C34/100),1)</f>
        <v>31.3</v>
      </c>
      <c r="G34" s="111">
        <v>40000</v>
      </c>
      <c r="H34" s="84">
        <v>13175</v>
      </c>
      <c r="I34" s="84"/>
      <c r="J34" s="98">
        <f>ROUND((H34+I34)/(G34/100),1)</f>
        <v>32.9</v>
      </c>
      <c r="K34" s="114">
        <v>161300</v>
      </c>
      <c r="L34" s="84">
        <v>161206.9</v>
      </c>
      <c r="M34" s="84"/>
      <c r="N34" s="98">
        <f>ROUND((L34+M34)/(K34/100),1)</f>
        <v>99.9</v>
      </c>
      <c r="O34" s="9">
        <f t="shared" si="3"/>
        <v>403</v>
      </c>
    </row>
    <row r="35" spans="1:15" ht="15">
      <c r="A35" s="11" t="s">
        <v>37</v>
      </c>
      <c r="B35" s="67"/>
      <c r="C35" s="68"/>
      <c r="D35" s="85"/>
      <c r="E35" s="85"/>
      <c r="F35" s="99" t="e">
        <f>ROUND((D35+E35)/(C35/100),1)</f>
        <v>#DIV/0!</v>
      </c>
      <c r="G35" s="112"/>
      <c r="H35" s="85"/>
      <c r="I35" s="85"/>
      <c r="J35" s="99" t="e">
        <f>ROUND((H35+I35)/(G35/100),1)</f>
        <v>#DIV/0!</v>
      </c>
      <c r="K35" s="115"/>
      <c r="L35" s="85"/>
      <c r="M35" s="85"/>
      <c r="N35" s="99" t="e">
        <f>ROUND((L35+M35)/(K35/100),1)</f>
        <v>#DIV/0!</v>
      </c>
      <c r="O35" s="9" t="e">
        <f t="shared" si="3"/>
        <v>#DIV/0!</v>
      </c>
    </row>
    <row r="36" spans="1:15" ht="15.75" thickBot="1">
      <c r="A36" s="16" t="s">
        <v>38</v>
      </c>
      <c r="B36" s="86"/>
      <c r="C36" s="87"/>
      <c r="D36" s="88"/>
      <c r="E36" s="88"/>
      <c r="F36" s="99" t="e">
        <f>ROUND((D36+E36)/(C36/100),1)</f>
        <v>#DIV/0!</v>
      </c>
      <c r="G36" s="88"/>
      <c r="H36" s="88"/>
      <c r="I36" s="88"/>
      <c r="J36" s="99" t="e">
        <f>ROUND((H36+I36)/(G36/100),1)</f>
        <v>#DIV/0!</v>
      </c>
      <c r="K36" s="69"/>
      <c r="L36" s="88"/>
      <c r="M36" s="88"/>
      <c r="N36" s="99" t="e">
        <f>ROUND((L36+M36)/(K36/100),1)</f>
        <v>#DIV/0!</v>
      </c>
      <c r="O36" s="9" t="e">
        <f t="shared" si="3"/>
        <v>#DIV/0!</v>
      </c>
    </row>
    <row r="37" spans="1:15" ht="15.75" thickBot="1">
      <c r="A37" s="17" t="s">
        <v>39</v>
      </c>
      <c r="B37" s="70">
        <f>SUM(B5:B36)</f>
        <v>4446812</v>
      </c>
      <c r="C37" s="71">
        <f>SUM(C5:C36)</f>
        <v>4776812</v>
      </c>
      <c r="D37" s="72">
        <f>SUM(D5:D36)</f>
        <v>2230760.87</v>
      </c>
      <c r="E37" s="73">
        <f>SUM(E5:E35)</f>
        <v>0</v>
      </c>
      <c r="F37" s="100">
        <f t="shared" si="0"/>
        <v>46.7</v>
      </c>
      <c r="G37" s="70">
        <f>SUM(G5:G36)</f>
        <v>4703965</v>
      </c>
      <c r="H37" s="72">
        <f>SUM(H5:H36)</f>
        <v>3192862.36</v>
      </c>
      <c r="I37" s="72">
        <f>SUM(I5:I35)</f>
        <v>0</v>
      </c>
      <c r="J37" s="100">
        <f t="shared" si="1"/>
        <v>67.9</v>
      </c>
      <c r="K37" s="70">
        <f>SUM(K5:K36)</f>
        <v>4795433</v>
      </c>
      <c r="L37" s="72">
        <f>SUM(L5:L36)</f>
        <v>4757402.42</v>
      </c>
      <c r="M37" s="73">
        <f>SUM(M5:M35)</f>
        <v>0</v>
      </c>
      <c r="N37" s="100">
        <f t="shared" si="2"/>
        <v>99.2</v>
      </c>
      <c r="O37" s="9">
        <f t="shared" si="3"/>
        <v>107</v>
      </c>
    </row>
    <row r="38" spans="1:14" ht="15">
      <c r="A38" s="89"/>
      <c r="B38" s="122"/>
      <c r="C38" s="122"/>
      <c r="D38" s="244"/>
      <c r="E38" s="122"/>
      <c r="F38" s="123"/>
      <c r="G38" s="122"/>
      <c r="H38" s="122"/>
      <c r="I38" s="122"/>
      <c r="J38" s="123"/>
      <c r="K38" s="244"/>
      <c r="L38" s="244"/>
      <c r="M38" s="244"/>
      <c r="N38" s="123"/>
    </row>
    <row r="39" spans="1:14" ht="15.75" thickBot="1">
      <c r="A39" s="35" t="s">
        <v>57</v>
      </c>
      <c r="B39" s="79"/>
      <c r="C39" s="79"/>
      <c r="D39" s="246"/>
      <c r="E39" s="122"/>
      <c r="F39" s="123"/>
      <c r="G39" s="122"/>
      <c r="H39" s="122"/>
      <c r="I39" s="122"/>
      <c r="J39" s="123"/>
      <c r="K39" s="244"/>
      <c r="L39" s="244"/>
      <c r="M39" s="244"/>
      <c r="N39" s="123"/>
    </row>
    <row r="40" spans="1:14" ht="15">
      <c r="A40" s="19"/>
      <c r="B40" s="81" t="s">
        <v>10</v>
      </c>
      <c r="C40" s="80" t="s">
        <v>14</v>
      </c>
      <c r="D40" s="248" t="s">
        <v>15</v>
      </c>
      <c r="E40" s="122"/>
      <c r="F40" s="123"/>
      <c r="G40" s="122"/>
      <c r="H40" s="122"/>
      <c r="I40" s="122"/>
      <c r="J40" s="123"/>
      <c r="K40" s="244"/>
      <c r="L40" s="244"/>
      <c r="M40" s="244"/>
      <c r="N40" s="123"/>
    </row>
    <row r="41" spans="1:14" ht="15">
      <c r="A41" s="20" t="s">
        <v>58</v>
      </c>
      <c r="B41" s="90">
        <v>19616</v>
      </c>
      <c r="C41" s="58">
        <v>23966</v>
      </c>
      <c r="D41" s="59">
        <v>3180</v>
      </c>
      <c r="E41" s="122"/>
      <c r="F41" s="123"/>
      <c r="G41" s="122"/>
      <c r="H41" s="122"/>
      <c r="I41" s="122"/>
      <c r="J41" s="123"/>
      <c r="K41" s="244"/>
      <c r="L41" s="244"/>
      <c r="M41" s="244"/>
      <c r="N41" s="123"/>
    </row>
    <row r="42" spans="1:14" ht="15">
      <c r="A42" s="36" t="s">
        <v>61</v>
      </c>
      <c r="B42" s="90">
        <v>0</v>
      </c>
      <c r="C42" s="58"/>
      <c r="D42" s="59"/>
      <c r="E42" s="122"/>
      <c r="F42" s="123"/>
      <c r="G42" s="122"/>
      <c r="H42" s="122"/>
      <c r="I42" s="122"/>
      <c r="J42" s="123"/>
      <c r="K42" s="244"/>
      <c r="L42" s="244"/>
      <c r="M42" s="244"/>
      <c r="N42" s="123"/>
    </row>
    <row r="43" spans="1:14" ht="15">
      <c r="A43" s="36" t="s">
        <v>59</v>
      </c>
      <c r="B43" s="90">
        <v>3783</v>
      </c>
      <c r="C43" s="58">
        <v>2779</v>
      </c>
      <c r="D43" s="59">
        <v>2053.12</v>
      </c>
      <c r="E43" s="122"/>
      <c r="F43" s="123"/>
      <c r="G43" s="122"/>
      <c r="H43" s="122"/>
      <c r="I43" s="122"/>
      <c r="J43" s="123"/>
      <c r="K43" s="244"/>
      <c r="L43" s="244"/>
      <c r="M43" s="244"/>
      <c r="N43" s="123"/>
    </row>
    <row r="44" spans="1:14" ht="15.75" thickBot="1">
      <c r="A44" s="21" t="s">
        <v>60</v>
      </c>
      <c r="B44" s="91">
        <v>0</v>
      </c>
      <c r="C44" s="60"/>
      <c r="D44" s="61"/>
      <c r="E44" s="122"/>
      <c r="F44" s="123"/>
      <c r="G44" s="122"/>
      <c r="H44" s="122"/>
      <c r="I44" s="122"/>
      <c r="J44" s="123"/>
      <c r="K44" s="244"/>
      <c r="L44" s="244"/>
      <c r="M44" s="244"/>
      <c r="N44" s="123"/>
    </row>
    <row r="45" spans="1:14" ht="15">
      <c r="A45" s="89"/>
      <c r="B45" s="122"/>
      <c r="C45" s="122"/>
      <c r="D45" s="244"/>
      <c r="E45" s="122"/>
      <c r="F45" s="123"/>
      <c r="G45" s="122"/>
      <c r="H45" s="122"/>
      <c r="I45" s="122"/>
      <c r="J45" s="123"/>
      <c r="K45" s="244"/>
      <c r="L45" s="244"/>
      <c r="M45" s="244"/>
      <c r="N45" s="123"/>
    </row>
    <row r="47" spans="1:14" ht="16.5" thickBot="1">
      <c r="A47" s="1" t="s">
        <v>45</v>
      </c>
      <c r="B47" s="78" t="s">
        <v>1</v>
      </c>
      <c r="C47" s="78"/>
      <c r="D47" s="246"/>
      <c r="E47" s="37"/>
      <c r="F47" s="1"/>
      <c r="G47" s="78"/>
      <c r="H47" s="79"/>
      <c r="I47" s="37"/>
      <c r="J47" s="1"/>
      <c r="K47" s="245"/>
      <c r="L47" s="246"/>
      <c r="M47" s="246"/>
      <c r="N47" s="1"/>
    </row>
    <row r="48" spans="1:15" ht="15">
      <c r="A48" s="2" t="s">
        <v>2</v>
      </c>
      <c r="B48" s="39" t="s">
        <v>3</v>
      </c>
      <c r="C48" s="40" t="s">
        <v>4</v>
      </c>
      <c r="D48" s="240" t="s">
        <v>5</v>
      </c>
      <c r="E48" s="62"/>
      <c r="F48" s="4" t="s">
        <v>6</v>
      </c>
      <c r="G48" s="42" t="s">
        <v>4</v>
      </c>
      <c r="H48" s="41" t="s">
        <v>7</v>
      </c>
      <c r="I48" s="62"/>
      <c r="J48" s="4" t="s">
        <v>6</v>
      </c>
      <c r="K48" s="239" t="s">
        <v>4</v>
      </c>
      <c r="L48" s="240" t="s">
        <v>8</v>
      </c>
      <c r="M48" s="241"/>
      <c r="N48" s="4" t="s">
        <v>6</v>
      </c>
      <c r="O48" s="92" t="s">
        <v>62</v>
      </c>
    </row>
    <row r="49" spans="1:15" ht="15.75" thickBot="1">
      <c r="A49" s="5"/>
      <c r="B49" s="43" t="s">
        <v>9</v>
      </c>
      <c r="C49" s="44" t="s">
        <v>10</v>
      </c>
      <c r="D49" s="243" t="s">
        <v>11</v>
      </c>
      <c r="E49" s="45" t="s">
        <v>12</v>
      </c>
      <c r="F49" s="7" t="s">
        <v>13</v>
      </c>
      <c r="G49" s="46" t="s">
        <v>14</v>
      </c>
      <c r="H49" s="45" t="s">
        <v>11</v>
      </c>
      <c r="I49" s="45" t="s">
        <v>12</v>
      </c>
      <c r="J49" s="7" t="s">
        <v>13</v>
      </c>
      <c r="K49" s="242" t="s">
        <v>15</v>
      </c>
      <c r="L49" s="243" t="s">
        <v>11</v>
      </c>
      <c r="M49" s="243" t="s">
        <v>12</v>
      </c>
      <c r="N49" s="7" t="s">
        <v>13</v>
      </c>
      <c r="O49" s="93" t="s">
        <v>63</v>
      </c>
    </row>
    <row r="50" spans="1:15" ht="15">
      <c r="A50" s="22" t="s">
        <v>77</v>
      </c>
      <c r="B50" s="9">
        <v>0</v>
      </c>
      <c r="C50" s="10">
        <v>330000</v>
      </c>
      <c r="D50" s="23">
        <v>199446</v>
      </c>
      <c r="E50" s="126"/>
      <c r="F50" s="101">
        <f>ROUND((D50+E50)/(C50/100),1)</f>
        <v>60.4</v>
      </c>
      <c r="G50" s="10">
        <v>330000</v>
      </c>
      <c r="H50" s="23">
        <v>253538</v>
      </c>
      <c r="I50" s="126"/>
      <c r="J50" s="101">
        <f>ROUND((H50+I50)/(G50/100),1)</f>
        <v>76.8</v>
      </c>
      <c r="K50" s="53">
        <v>364000</v>
      </c>
      <c r="L50" s="23">
        <v>364105</v>
      </c>
      <c r="M50" s="52"/>
      <c r="N50" s="101">
        <f>ROUND((L50+M50)/(K50/100),1)</f>
        <v>100</v>
      </c>
      <c r="O50" s="9" t="e">
        <f aca="true" t="shared" si="4" ref="O50:O76">ROUND((L50+M50)/(B50/100),1)</f>
        <v>#DIV/0!</v>
      </c>
    </row>
    <row r="51" spans="1:15" ht="15">
      <c r="A51" s="24" t="s">
        <v>78</v>
      </c>
      <c r="B51" s="12">
        <v>188700</v>
      </c>
      <c r="C51" s="13">
        <v>188700</v>
      </c>
      <c r="D51" s="25">
        <v>113250</v>
      </c>
      <c r="E51" s="127"/>
      <c r="F51" s="102">
        <f aca="true" t="shared" si="5" ref="F51:F76">ROUND((D51+E51)/(C51/100),1)</f>
        <v>60</v>
      </c>
      <c r="G51" s="13">
        <v>188700</v>
      </c>
      <c r="H51" s="25">
        <v>129150</v>
      </c>
      <c r="I51" s="127"/>
      <c r="J51" s="102">
        <f aca="true" t="shared" si="6" ref="J51:J76">ROUND((H51+I51)/(G51/100),1)</f>
        <v>68.4</v>
      </c>
      <c r="K51" s="55">
        <v>177000</v>
      </c>
      <c r="L51" s="25">
        <v>177000</v>
      </c>
      <c r="M51" s="54"/>
      <c r="N51" s="102">
        <f aca="true" t="shared" si="7" ref="N51:N76">ROUND((L51+M51)/(K51/100),1)</f>
        <v>100</v>
      </c>
      <c r="O51" s="9">
        <f t="shared" si="4"/>
        <v>93.8</v>
      </c>
    </row>
    <row r="52" spans="1:15" ht="15">
      <c r="A52" s="24" t="s">
        <v>46</v>
      </c>
      <c r="B52" s="12"/>
      <c r="C52" s="13"/>
      <c r="D52" s="25"/>
      <c r="E52" s="127"/>
      <c r="F52" s="102" t="e">
        <f t="shared" si="5"/>
        <v>#DIV/0!</v>
      </c>
      <c r="G52" s="13"/>
      <c r="H52" s="25"/>
      <c r="I52" s="127"/>
      <c r="J52" s="102" t="e">
        <f t="shared" si="6"/>
        <v>#DIV/0!</v>
      </c>
      <c r="K52" s="55"/>
      <c r="L52" s="25"/>
      <c r="M52" s="54"/>
      <c r="N52" s="102" t="e">
        <f t="shared" si="7"/>
        <v>#DIV/0!</v>
      </c>
      <c r="O52" s="9" t="e">
        <f t="shared" si="4"/>
        <v>#DIV/0!</v>
      </c>
    </row>
    <row r="53" spans="1:15" ht="15">
      <c r="A53" s="24" t="s">
        <v>79</v>
      </c>
      <c r="B53" s="12"/>
      <c r="C53" s="13"/>
      <c r="D53" s="25"/>
      <c r="E53" s="127"/>
      <c r="F53" s="102" t="e">
        <f t="shared" si="5"/>
        <v>#DIV/0!</v>
      </c>
      <c r="G53" s="13"/>
      <c r="H53" s="25"/>
      <c r="I53" s="127"/>
      <c r="J53" s="102" t="e">
        <f t="shared" si="6"/>
        <v>#DIV/0!</v>
      </c>
      <c r="K53" s="55"/>
      <c r="L53" s="25"/>
      <c r="M53" s="54"/>
      <c r="N53" s="102" t="e">
        <f t="shared" si="7"/>
        <v>#DIV/0!</v>
      </c>
      <c r="O53" s="9" t="e">
        <f t="shared" si="4"/>
        <v>#DIV/0!</v>
      </c>
    </row>
    <row r="54" spans="1:15" ht="15">
      <c r="A54" s="24" t="s">
        <v>80</v>
      </c>
      <c r="B54" s="12"/>
      <c r="C54" s="13"/>
      <c r="D54" s="25"/>
      <c r="E54" s="127"/>
      <c r="F54" s="102" t="e">
        <f t="shared" si="5"/>
        <v>#DIV/0!</v>
      </c>
      <c r="G54" s="13"/>
      <c r="H54" s="25"/>
      <c r="I54" s="127"/>
      <c r="J54" s="102" t="e">
        <f t="shared" si="6"/>
        <v>#DIV/0!</v>
      </c>
      <c r="K54" s="55"/>
      <c r="L54" s="25"/>
      <c r="M54" s="54"/>
      <c r="N54" s="102" t="e">
        <f t="shared" si="7"/>
        <v>#DIV/0!</v>
      </c>
      <c r="O54" s="9" t="e">
        <f t="shared" si="4"/>
        <v>#DIV/0!</v>
      </c>
    </row>
    <row r="55" spans="1:15" ht="15">
      <c r="A55" s="24" t="s">
        <v>47</v>
      </c>
      <c r="B55" s="12"/>
      <c r="C55" s="13"/>
      <c r="D55" s="25"/>
      <c r="E55" s="127"/>
      <c r="F55" s="102" t="e">
        <f t="shared" si="5"/>
        <v>#DIV/0!</v>
      </c>
      <c r="G55" s="13"/>
      <c r="H55" s="25"/>
      <c r="I55" s="127"/>
      <c r="J55" s="102" t="e">
        <f t="shared" si="6"/>
        <v>#DIV/0!</v>
      </c>
      <c r="K55" s="55"/>
      <c r="L55" s="25"/>
      <c r="M55" s="54"/>
      <c r="N55" s="102" t="e">
        <f t="shared" si="7"/>
        <v>#DIV/0!</v>
      </c>
      <c r="O55" s="9" t="e">
        <f t="shared" si="4"/>
        <v>#DIV/0!</v>
      </c>
    </row>
    <row r="56" spans="1:15" ht="15">
      <c r="A56" s="24" t="s">
        <v>81</v>
      </c>
      <c r="B56" s="12"/>
      <c r="C56" s="13"/>
      <c r="D56" s="25"/>
      <c r="E56" s="127"/>
      <c r="F56" s="102" t="e">
        <f t="shared" si="5"/>
        <v>#DIV/0!</v>
      </c>
      <c r="G56" s="13"/>
      <c r="H56" s="25"/>
      <c r="I56" s="127"/>
      <c r="J56" s="102" t="e">
        <f t="shared" si="6"/>
        <v>#DIV/0!</v>
      </c>
      <c r="K56" s="55"/>
      <c r="L56" s="25"/>
      <c r="M56" s="54"/>
      <c r="N56" s="102" t="e">
        <f t="shared" si="7"/>
        <v>#DIV/0!</v>
      </c>
      <c r="O56" s="9" t="e">
        <f t="shared" si="4"/>
        <v>#DIV/0!</v>
      </c>
    </row>
    <row r="57" spans="1:15" ht="15">
      <c r="A57" s="24" t="s">
        <v>82</v>
      </c>
      <c r="B57" s="12"/>
      <c r="C57" s="13"/>
      <c r="D57" s="25"/>
      <c r="E57" s="127"/>
      <c r="F57" s="102" t="e">
        <f t="shared" si="5"/>
        <v>#DIV/0!</v>
      </c>
      <c r="G57" s="13"/>
      <c r="H57" s="25"/>
      <c r="I57" s="127"/>
      <c r="J57" s="102" t="e">
        <f t="shared" si="6"/>
        <v>#DIV/0!</v>
      </c>
      <c r="K57" s="55"/>
      <c r="L57" s="25"/>
      <c r="M57" s="54"/>
      <c r="N57" s="102" t="e">
        <f t="shared" si="7"/>
        <v>#DIV/0!</v>
      </c>
      <c r="O57" s="9" t="e">
        <f t="shared" si="4"/>
        <v>#DIV/0!</v>
      </c>
    </row>
    <row r="58" spans="1:15" ht="15">
      <c r="A58" s="24" t="s">
        <v>48</v>
      </c>
      <c r="B58" s="12"/>
      <c r="C58" s="13"/>
      <c r="D58" s="25"/>
      <c r="E58" s="127"/>
      <c r="F58" s="102" t="e">
        <f t="shared" si="5"/>
        <v>#DIV/0!</v>
      </c>
      <c r="G58" s="13"/>
      <c r="H58" s="25"/>
      <c r="I58" s="127"/>
      <c r="J58" s="102" t="e">
        <f t="shared" si="6"/>
        <v>#DIV/0!</v>
      </c>
      <c r="K58" s="55"/>
      <c r="L58" s="25"/>
      <c r="M58" s="54"/>
      <c r="N58" s="102" t="e">
        <f t="shared" si="7"/>
        <v>#DIV/0!</v>
      </c>
      <c r="O58" s="9" t="e">
        <f t="shared" si="4"/>
        <v>#DIV/0!</v>
      </c>
    </row>
    <row r="59" spans="1:15" ht="15">
      <c r="A59" s="24" t="s">
        <v>49</v>
      </c>
      <c r="B59" s="12"/>
      <c r="C59" s="13"/>
      <c r="D59" s="25"/>
      <c r="E59" s="127"/>
      <c r="F59" s="102" t="e">
        <f t="shared" si="5"/>
        <v>#DIV/0!</v>
      </c>
      <c r="G59" s="13"/>
      <c r="H59" s="25"/>
      <c r="I59" s="127"/>
      <c r="J59" s="102" t="e">
        <f t="shared" si="6"/>
        <v>#DIV/0!</v>
      </c>
      <c r="K59" s="55"/>
      <c r="L59" s="25"/>
      <c r="M59" s="54"/>
      <c r="N59" s="102" t="e">
        <f t="shared" si="7"/>
        <v>#DIV/0!</v>
      </c>
      <c r="O59" s="9" t="e">
        <f t="shared" si="4"/>
        <v>#DIV/0!</v>
      </c>
    </row>
    <row r="60" spans="1:15" ht="15">
      <c r="A60" s="24" t="s">
        <v>50</v>
      </c>
      <c r="B60" s="12"/>
      <c r="C60" s="13"/>
      <c r="D60" s="25"/>
      <c r="E60" s="127"/>
      <c r="F60" s="102" t="e">
        <f t="shared" si="5"/>
        <v>#DIV/0!</v>
      </c>
      <c r="G60" s="13"/>
      <c r="H60" s="25"/>
      <c r="I60" s="127"/>
      <c r="J60" s="102" t="e">
        <f t="shared" si="6"/>
        <v>#DIV/0!</v>
      </c>
      <c r="K60" s="55">
        <v>57000</v>
      </c>
      <c r="L60" s="25">
        <v>57300</v>
      </c>
      <c r="M60" s="54"/>
      <c r="N60" s="102">
        <f t="shared" si="7"/>
        <v>100.5</v>
      </c>
      <c r="O60" s="9" t="e">
        <f t="shared" si="4"/>
        <v>#DIV/0!</v>
      </c>
    </row>
    <row r="61" spans="1:15" ht="15">
      <c r="A61" s="24" t="s">
        <v>83</v>
      </c>
      <c r="B61" s="12"/>
      <c r="C61" s="13"/>
      <c r="D61" s="25"/>
      <c r="E61" s="127"/>
      <c r="F61" s="102" t="e">
        <f t="shared" si="5"/>
        <v>#DIV/0!</v>
      </c>
      <c r="G61" s="13"/>
      <c r="H61" s="25"/>
      <c r="I61" s="127"/>
      <c r="J61" s="102" t="e">
        <f t="shared" si="6"/>
        <v>#DIV/0!</v>
      </c>
      <c r="K61" s="55"/>
      <c r="L61" s="25">
        <v>20988</v>
      </c>
      <c r="M61" s="54"/>
      <c r="N61" s="102" t="e">
        <f t="shared" si="7"/>
        <v>#DIV/0!</v>
      </c>
      <c r="O61" s="9" t="e">
        <f t="shared" si="4"/>
        <v>#DIV/0!</v>
      </c>
    </row>
    <row r="62" spans="1:15" ht="15">
      <c r="A62" s="24" t="s">
        <v>51</v>
      </c>
      <c r="B62" s="12">
        <v>0</v>
      </c>
      <c r="C62" s="13">
        <v>0</v>
      </c>
      <c r="D62" s="25">
        <v>1179.27</v>
      </c>
      <c r="E62" s="127"/>
      <c r="F62" s="102" t="e">
        <f t="shared" si="5"/>
        <v>#DIV/0!</v>
      </c>
      <c r="G62" s="13"/>
      <c r="H62" s="25">
        <v>1881.75</v>
      </c>
      <c r="I62" s="127"/>
      <c r="J62" s="102" t="e">
        <f t="shared" si="6"/>
        <v>#DIV/0!</v>
      </c>
      <c r="K62" s="55">
        <v>2600</v>
      </c>
      <c r="L62" s="25">
        <v>2679.16</v>
      </c>
      <c r="M62" s="54"/>
      <c r="N62" s="102">
        <f t="shared" si="7"/>
        <v>103</v>
      </c>
      <c r="O62" s="9" t="e">
        <f t="shared" si="4"/>
        <v>#DIV/0!</v>
      </c>
    </row>
    <row r="63" spans="1:15" ht="15">
      <c r="A63" s="24" t="s">
        <v>52</v>
      </c>
      <c r="B63" s="12"/>
      <c r="C63" s="13"/>
      <c r="D63" s="25"/>
      <c r="E63" s="127"/>
      <c r="F63" s="102" t="e">
        <f t="shared" si="5"/>
        <v>#DIV/0!</v>
      </c>
      <c r="G63" s="13"/>
      <c r="H63" s="25"/>
      <c r="I63" s="127"/>
      <c r="J63" s="102" t="e">
        <f t="shared" si="6"/>
        <v>#DIV/0!</v>
      </c>
      <c r="K63" s="55"/>
      <c r="L63" s="25"/>
      <c r="M63" s="54"/>
      <c r="N63" s="102" t="e">
        <f t="shared" si="7"/>
        <v>#DIV/0!</v>
      </c>
      <c r="O63" s="9" t="e">
        <f t="shared" si="4"/>
        <v>#DIV/0!</v>
      </c>
    </row>
    <row r="64" spans="1:15" ht="15">
      <c r="A64" s="24" t="s">
        <v>53</v>
      </c>
      <c r="B64" s="12"/>
      <c r="C64" s="13"/>
      <c r="D64" s="25"/>
      <c r="E64" s="127"/>
      <c r="F64" s="102" t="e">
        <f t="shared" si="5"/>
        <v>#DIV/0!</v>
      </c>
      <c r="G64" s="13"/>
      <c r="H64" s="25"/>
      <c r="I64" s="127"/>
      <c r="J64" s="102" t="e">
        <f t="shared" si="6"/>
        <v>#DIV/0!</v>
      </c>
      <c r="K64" s="55"/>
      <c r="L64" s="25"/>
      <c r="M64" s="54"/>
      <c r="N64" s="102" t="e">
        <f t="shared" si="7"/>
        <v>#DIV/0!</v>
      </c>
      <c r="O64" s="9" t="e">
        <f t="shared" si="4"/>
        <v>#DIV/0!</v>
      </c>
    </row>
    <row r="65" spans="1:15" ht="15">
      <c r="A65" s="24" t="s">
        <v>84</v>
      </c>
      <c r="B65" s="12"/>
      <c r="C65" s="13"/>
      <c r="D65" s="25"/>
      <c r="E65" s="127"/>
      <c r="F65" s="102" t="e">
        <f t="shared" si="5"/>
        <v>#DIV/0!</v>
      </c>
      <c r="G65" s="13"/>
      <c r="H65" s="25"/>
      <c r="I65" s="127"/>
      <c r="J65" s="102" t="e">
        <f t="shared" si="6"/>
        <v>#DIV/0!</v>
      </c>
      <c r="K65" s="55"/>
      <c r="L65" s="25"/>
      <c r="M65" s="54"/>
      <c r="N65" s="102" t="e">
        <f t="shared" si="7"/>
        <v>#DIV/0!</v>
      </c>
      <c r="O65" s="9" t="e">
        <f t="shared" si="4"/>
        <v>#DIV/0!</v>
      </c>
    </row>
    <row r="66" spans="1:15" ht="15">
      <c r="A66" s="26" t="s">
        <v>54</v>
      </c>
      <c r="B66" s="12">
        <f>SUM(B50:B65)</f>
        <v>188700</v>
      </c>
      <c r="C66" s="13">
        <f>SUM(C50:C65)</f>
        <v>518700</v>
      </c>
      <c r="D66" s="25">
        <f>SUM(D50:D65)</f>
        <v>313875.27</v>
      </c>
      <c r="E66" s="136">
        <f>SUM(E50:E65)</f>
        <v>0</v>
      </c>
      <c r="F66" s="102">
        <f t="shared" si="5"/>
        <v>60.5</v>
      </c>
      <c r="G66" s="13">
        <f>SUM(G50:G65)</f>
        <v>518700</v>
      </c>
      <c r="H66" s="25">
        <f>SUM(H50:H65)</f>
        <v>384569.75</v>
      </c>
      <c r="I66" s="136">
        <f>SUM(I50:I65)</f>
        <v>0</v>
      </c>
      <c r="J66" s="102">
        <f t="shared" si="6"/>
        <v>74.1</v>
      </c>
      <c r="K66" s="13">
        <f>SUM(K50:K65)</f>
        <v>600600</v>
      </c>
      <c r="L66" s="25">
        <f>SUM(L50:L65)</f>
        <v>622072.16</v>
      </c>
      <c r="M66" s="54">
        <f>SUM(M50:M65)</f>
        <v>0</v>
      </c>
      <c r="N66" s="102">
        <f t="shared" si="7"/>
        <v>103.6</v>
      </c>
      <c r="O66" s="9">
        <f t="shared" si="4"/>
        <v>329.7</v>
      </c>
    </row>
    <row r="67" spans="1:15" ht="15">
      <c r="A67" s="24" t="s">
        <v>85</v>
      </c>
      <c r="B67" s="14"/>
      <c r="C67" s="15"/>
      <c r="D67" s="27"/>
      <c r="E67" s="137"/>
      <c r="F67" s="102" t="e">
        <f t="shared" si="5"/>
        <v>#DIV/0!</v>
      </c>
      <c r="G67" s="15"/>
      <c r="H67" s="27"/>
      <c r="I67" s="137"/>
      <c r="J67" s="102" t="e">
        <f t="shared" si="6"/>
        <v>#DIV/0!</v>
      </c>
      <c r="K67" s="57"/>
      <c r="L67" s="27"/>
      <c r="M67" s="56"/>
      <c r="N67" s="102" t="e">
        <f t="shared" si="7"/>
        <v>#DIV/0!</v>
      </c>
      <c r="O67" s="9" t="e">
        <f t="shared" si="4"/>
        <v>#DIV/0!</v>
      </c>
    </row>
    <row r="68" spans="1:15" ht="15">
      <c r="A68" s="24" t="s">
        <v>86</v>
      </c>
      <c r="B68" s="14">
        <v>854863</v>
      </c>
      <c r="C68" s="15">
        <v>854863</v>
      </c>
      <c r="D68" s="27">
        <v>427431.51</v>
      </c>
      <c r="E68" s="138"/>
      <c r="F68" s="103">
        <f t="shared" si="5"/>
        <v>50</v>
      </c>
      <c r="G68" s="15">
        <v>854863</v>
      </c>
      <c r="H68" s="27">
        <v>641147.25</v>
      </c>
      <c r="I68" s="138"/>
      <c r="J68" s="103">
        <f t="shared" si="6"/>
        <v>75</v>
      </c>
      <c r="K68" s="57">
        <v>854863</v>
      </c>
      <c r="L68" s="27">
        <v>854863</v>
      </c>
      <c r="M68" s="56"/>
      <c r="N68" s="103">
        <f t="shared" si="7"/>
        <v>100</v>
      </c>
      <c r="O68" s="9">
        <f t="shared" si="4"/>
        <v>100</v>
      </c>
    </row>
    <row r="69" spans="1:15" ht="15">
      <c r="A69" s="26" t="s">
        <v>87</v>
      </c>
      <c r="B69" s="28"/>
      <c r="C69" s="29"/>
      <c r="D69" s="30"/>
      <c r="E69" s="31"/>
      <c r="F69" s="103" t="e">
        <f t="shared" si="5"/>
        <v>#DIV/0!</v>
      </c>
      <c r="G69" s="29"/>
      <c r="H69" s="30"/>
      <c r="I69" s="31"/>
      <c r="J69" s="103" t="e">
        <f t="shared" si="6"/>
        <v>#DIV/0!</v>
      </c>
      <c r="K69" s="29"/>
      <c r="L69" s="30"/>
      <c r="M69" s="31"/>
      <c r="N69" s="103" t="e">
        <f t="shared" si="7"/>
        <v>#DIV/0!</v>
      </c>
      <c r="O69" s="9" t="e">
        <f t="shared" si="4"/>
        <v>#DIV/0!</v>
      </c>
    </row>
    <row r="70" spans="1:15" ht="15">
      <c r="A70" s="24" t="s">
        <v>88</v>
      </c>
      <c r="B70" s="12">
        <v>3403249</v>
      </c>
      <c r="C70" s="13">
        <v>3403249</v>
      </c>
      <c r="D70" s="25">
        <v>1584334</v>
      </c>
      <c r="E70" s="127"/>
      <c r="F70" s="103">
        <f t="shared" si="5"/>
        <v>46.6</v>
      </c>
      <c r="G70" s="13">
        <v>3330402</v>
      </c>
      <c r="H70" s="25">
        <v>2377975</v>
      </c>
      <c r="I70" s="127"/>
      <c r="J70" s="103">
        <f t="shared" si="6"/>
        <v>71.4</v>
      </c>
      <c r="K70" s="13">
        <v>3339970</v>
      </c>
      <c r="L70" s="25">
        <v>3339970</v>
      </c>
      <c r="M70" s="54"/>
      <c r="N70" s="103">
        <f t="shared" si="7"/>
        <v>100</v>
      </c>
      <c r="O70" s="9">
        <f t="shared" si="4"/>
        <v>98.1</v>
      </c>
    </row>
    <row r="71" spans="1:15" ht="15">
      <c r="A71" s="24" t="s">
        <v>89</v>
      </c>
      <c r="B71" s="12"/>
      <c r="C71" s="13"/>
      <c r="D71" s="25"/>
      <c r="E71" s="127"/>
      <c r="F71" s="102" t="e">
        <f t="shared" si="5"/>
        <v>#DIV/0!</v>
      </c>
      <c r="G71" s="13"/>
      <c r="H71" s="25"/>
      <c r="I71" s="127"/>
      <c r="J71" s="102" t="e">
        <f t="shared" si="6"/>
        <v>#DIV/0!</v>
      </c>
      <c r="K71" s="13"/>
      <c r="L71" s="25"/>
      <c r="M71" s="54"/>
      <c r="N71" s="102" t="e">
        <f t="shared" si="7"/>
        <v>#DIV/0!</v>
      </c>
      <c r="O71" s="9" t="e">
        <f t="shared" si="4"/>
        <v>#DIV/0!</v>
      </c>
    </row>
    <row r="72" spans="1:15" ht="15">
      <c r="A72" s="24" t="s">
        <v>90</v>
      </c>
      <c r="B72" s="12"/>
      <c r="C72" s="13"/>
      <c r="D72" s="25"/>
      <c r="E72" s="127"/>
      <c r="F72" s="103" t="e">
        <f t="shared" si="5"/>
        <v>#DIV/0!</v>
      </c>
      <c r="G72" s="13"/>
      <c r="H72" s="25"/>
      <c r="I72" s="127"/>
      <c r="J72" s="103" t="e">
        <f t="shared" si="6"/>
        <v>#DIV/0!</v>
      </c>
      <c r="K72" s="13"/>
      <c r="L72" s="25"/>
      <c r="M72" s="54"/>
      <c r="N72" s="103" t="e">
        <f t="shared" si="7"/>
        <v>#DIV/0!</v>
      </c>
      <c r="O72" s="9" t="e">
        <f t="shared" si="4"/>
        <v>#DIV/0!</v>
      </c>
    </row>
    <row r="73" spans="1:15" ht="15">
      <c r="A73" s="24" t="s">
        <v>91</v>
      </c>
      <c r="B73" s="12"/>
      <c r="C73" s="13"/>
      <c r="D73" s="25"/>
      <c r="E73" s="127"/>
      <c r="F73" s="103" t="e">
        <f t="shared" si="5"/>
        <v>#DIV/0!</v>
      </c>
      <c r="G73" s="13"/>
      <c r="H73" s="25"/>
      <c r="I73" s="127"/>
      <c r="J73" s="103" t="e">
        <f t="shared" si="6"/>
        <v>#DIV/0!</v>
      </c>
      <c r="K73" s="13"/>
      <c r="L73" s="25"/>
      <c r="M73" s="54"/>
      <c r="N73" s="103" t="e">
        <f t="shared" si="7"/>
        <v>#DIV/0!</v>
      </c>
      <c r="O73" s="9" t="e">
        <f t="shared" si="4"/>
        <v>#DIV/0!</v>
      </c>
    </row>
    <row r="74" spans="1:15" ht="15">
      <c r="A74" s="26" t="s">
        <v>92</v>
      </c>
      <c r="B74" s="12">
        <f>SUM(B68:B73)</f>
        <v>4258112</v>
      </c>
      <c r="C74" s="13">
        <f>SUM(C68:C73)</f>
        <v>4258112</v>
      </c>
      <c r="D74" s="25">
        <f>SUM(D68:D73)</f>
        <v>2011765.51</v>
      </c>
      <c r="E74" s="136">
        <f>SUM(E68:E73)</f>
        <v>0</v>
      </c>
      <c r="F74" s="102">
        <f t="shared" si="5"/>
        <v>47.2</v>
      </c>
      <c r="G74" s="13">
        <f>SUM(G68:G73)</f>
        <v>4185265</v>
      </c>
      <c r="H74" s="25">
        <f>SUM(H68:H73)</f>
        <v>3019122.25</v>
      </c>
      <c r="I74" s="136">
        <f>SUM(I68:I73)</f>
        <v>0</v>
      </c>
      <c r="J74" s="102">
        <f t="shared" si="6"/>
        <v>72.1</v>
      </c>
      <c r="K74" s="13">
        <f>SUM(K68:K73)</f>
        <v>4194833</v>
      </c>
      <c r="L74" s="25">
        <f>SUM(L68:L73)</f>
        <v>4194833</v>
      </c>
      <c r="M74" s="54">
        <f>SUM(M68:M73)</f>
        <v>0</v>
      </c>
      <c r="N74" s="102">
        <f t="shared" si="7"/>
        <v>100</v>
      </c>
      <c r="O74" s="9">
        <f t="shared" si="4"/>
        <v>98.5</v>
      </c>
    </row>
    <row r="75" spans="1:15" ht="15.75" thickBot="1">
      <c r="A75" s="32" t="s">
        <v>55</v>
      </c>
      <c r="B75" s="14">
        <f>B66+B74</f>
        <v>4446812</v>
      </c>
      <c r="C75" s="15">
        <f>C66+C74</f>
        <v>4776812</v>
      </c>
      <c r="D75" s="27">
        <f>D66+D74</f>
        <v>2325640.7800000003</v>
      </c>
      <c r="E75" s="137">
        <f>E66+E74</f>
        <v>0</v>
      </c>
      <c r="F75" s="103">
        <f t="shared" si="5"/>
        <v>48.7</v>
      </c>
      <c r="G75" s="15">
        <f>G66+G74</f>
        <v>4703965</v>
      </c>
      <c r="H75" s="27">
        <f>H66+H74</f>
        <v>3403692</v>
      </c>
      <c r="I75" s="208">
        <f>I66+I74</f>
        <v>0</v>
      </c>
      <c r="J75" s="103">
        <f t="shared" si="6"/>
        <v>72.4</v>
      </c>
      <c r="K75" s="15">
        <f>K66+K74</f>
        <v>4795433</v>
      </c>
      <c r="L75" s="27">
        <f>L66+L74</f>
        <v>4816905.16</v>
      </c>
      <c r="M75" s="56">
        <f>M66+M74</f>
        <v>0</v>
      </c>
      <c r="N75" s="103">
        <f t="shared" si="7"/>
        <v>100.4</v>
      </c>
      <c r="O75" s="9">
        <f t="shared" si="4"/>
        <v>108.3</v>
      </c>
    </row>
    <row r="76" spans="1:15" ht="15.75" thickBot="1">
      <c r="A76" s="33" t="s">
        <v>56</v>
      </c>
      <c r="B76" s="34">
        <f>B75-B37</f>
        <v>0</v>
      </c>
      <c r="C76" s="34">
        <f>C75-C37</f>
        <v>0</v>
      </c>
      <c r="D76" s="34">
        <f>D75-D37</f>
        <v>94879.91000000015</v>
      </c>
      <c r="E76" s="34">
        <f>E75-E37</f>
        <v>0</v>
      </c>
      <c r="F76" s="104" t="e">
        <f t="shared" si="5"/>
        <v>#DIV/0!</v>
      </c>
      <c r="G76" s="34">
        <f>G75-G37</f>
        <v>0</v>
      </c>
      <c r="H76" s="34">
        <f>H75-H37</f>
        <v>210829.64000000013</v>
      </c>
      <c r="I76" s="209">
        <f>I75-'[8]Náklady'!I82</f>
        <v>0</v>
      </c>
      <c r="J76" s="104" t="e">
        <f t="shared" si="6"/>
        <v>#DIV/0!</v>
      </c>
      <c r="K76" s="34">
        <f>K75-K37</f>
        <v>0</v>
      </c>
      <c r="L76" s="34">
        <f>L75-L37</f>
        <v>59502.74000000022</v>
      </c>
      <c r="M76" s="34">
        <f>M75-M37</f>
        <v>0</v>
      </c>
      <c r="N76" s="104" t="e">
        <f t="shared" si="7"/>
        <v>#DIV/0!</v>
      </c>
      <c r="O76" s="9" t="e">
        <f t="shared" si="4"/>
        <v>#DIV/0!</v>
      </c>
    </row>
    <row r="77" spans="1:15" s="96" customFormat="1" ht="15.75" thickBot="1">
      <c r="A77" s="135" t="s">
        <v>93</v>
      </c>
      <c r="B77" s="134"/>
      <c r="C77" s="130"/>
      <c r="D77" s="131">
        <f>D76+E76</f>
        <v>94879.91000000015</v>
      </c>
      <c r="E77" s="131"/>
      <c r="F77" s="131"/>
      <c r="G77" s="131"/>
      <c r="H77" s="131">
        <f>H76+I76</f>
        <v>210829.64000000013</v>
      </c>
      <c r="I77" s="131"/>
      <c r="J77" s="131"/>
      <c r="K77" s="131"/>
      <c r="L77" s="131">
        <f>L76+M76</f>
        <v>59502.74000000022</v>
      </c>
      <c r="M77" s="131"/>
      <c r="N77" s="132"/>
      <c r="O77" s="133"/>
    </row>
    <row r="78" spans="1:15" s="96" customFormat="1" ht="15">
      <c r="A78" s="94"/>
      <c r="B78" s="95"/>
      <c r="C78" s="9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94"/>
      <c r="O78" s="94"/>
    </row>
    <row r="79" ht="15">
      <c r="L79" s="246"/>
    </row>
    <row r="80" spans="1:4" ht="15.75" thickBot="1">
      <c r="A80" s="18" t="s">
        <v>40</v>
      </c>
      <c r="B80" s="48"/>
      <c r="C80" s="37"/>
      <c r="D80" s="237"/>
    </row>
    <row r="81" spans="1:7" ht="15.75" thickBot="1">
      <c r="A81" s="19"/>
      <c r="B81" s="49" t="s">
        <v>10</v>
      </c>
      <c r="C81" s="50" t="s">
        <v>14</v>
      </c>
      <c r="D81" s="249" t="s">
        <v>15</v>
      </c>
      <c r="G81" s="207" t="s">
        <v>155</v>
      </c>
    </row>
    <row r="82" spans="1:7" ht="15">
      <c r="A82" s="20" t="s">
        <v>41</v>
      </c>
      <c r="B82" s="105">
        <v>207242.84</v>
      </c>
      <c r="C82" s="106">
        <v>200654.84</v>
      </c>
      <c r="D82" s="107">
        <v>265831.84</v>
      </c>
      <c r="G82" s="207" t="s">
        <v>156</v>
      </c>
    </row>
    <row r="83" spans="1:7" ht="15">
      <c r="A83" s="20" t="s">
        <v>42</v>
      </c>
      <c r="B83" s="108">
        <v>60000</v>
      </c>
      <c r="C83" s="74">
        <v>60000</v>
      </c>
      <c r="D83" s="75">
        <v>60000</v>
      </c>
      <c r="G83" s="207" t="s">
        <v>157</v>
      </c>
    </row>
    <row r="84" spans="1:7" ht="15">
      <c r="A84" s="20" t="s">
        <v>43</v>
      </c>
      <c r="B84" s="108">
        <v>21523.6</v>
      </c>
      <c r="C84" s="74">
        <v>24751.6</v>
      </c>
      <c r="D84" s="75">
        <v>20065.6</v>
      </c>
      <c r="G84" s="207"/>
    </row>
    <row r="85" spans="1:7" ht="15">
      <c r="A85" s="20" t="s">
        <v>44</v>
      </c>
      <c r="B85" s="108">
        <v>102771.08</v>
      </c>
      <c r="C85" s="74">
        <v>102771.08</v>
      </c>
      <c r="D85" s="75">
        <v>45471.08</v>
      </c>
      <c r="G85" s="207"/>
    </row>
    <row r="86" spans="1:7" ht="15">
      <c r="A86" s="20" t="s">
        <v>75</v>
      </c>
      <c r="B86" s="108">
        <v>0</v>
      </c>
      <c r="C86" s="74">
        <v>0</v>
      </c>
      <c r="D86" s="75">
        <v>0</v>
      </c>
      <c r="G86" s="207"/>
    </row>
    <row r="87" spans="1:7" ht="15.75" thickBot="1">
      <c r="A87" s="21" t="s">
        <v>76</v>
      </c>
      <c r="B87" s="109">
        <v>72772.4</v>
      </c>
      <c r="C87" s="76">
        <v>79360.4</v>
      </c>
      <c r="D87" s="77">
        <v>14183.4</v>
      </c>
      <c r="G87" s="207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22.421875" style="0" customWidth="1"/>
    <col min="2" max="2" width="13.7109375" style="47" customWidth="1"/>
    <col min="3" max="3" width="14.421875" style="47" customWidth="1"/>
    <col min="4" max="4" width="12.7109375" style="247" customWidth="1"/>
    <col min="5" max="5" width="12.7109375" style="0" customWidth="1"/>
    <col min="6" max="6" width="6.57421875" style="0" customWidth="1"/>
    <col min="7" max="7" width="14.00390625" style="47" customWidth="1"/>
    <col min="8" max="8" width="13.140625" style="47" customWidth="1"/>
    <col min="9" max="9" width="12.7109375" style="0" customWidth="1"/>
    <col min="10" max="10" width="6.57421875" style="0" customWidth="1"/>
    <col min="11" max="11" width="13.57421875" style="247" customWidth="1"/>
    <col min="12" max="12" width="12.7109375" style="247" customWidth="1"/>
    <col min="13" max="13" width="12.7109375" style="237" customWidth="1"/>
    <col min="14" max="14" width="6.57421875" style="0" customWidth="1"/>
    <col min="15" max="15" width="7.00390625" style="0" bestFit="1" customWidth="1"/>
  </cols>
  <sheetData>
    <row r="1" spans="1:14" ht="15">
      <c r="A1" s="117" t="s">
        <v>64</v>
      </c>
      <c r="B1" s="118"/>
      <c r="C1" s="118"/>
      <c r="D1" s="237"/>
      <c r="E1" s="119" t="s">
        <v>65</v>
      </c>
      <c r="F1" s="117"/>
      <c r="G1" s="118" t="s">
        <v>160</v>
      </c>
      <c r="H1" s="37"/>
      <c r="I1" s="37"/>
      <c r="J1" s="117"/>
      <c r="K1" s="236"/>
      <c r="L1" s="237"/>
      <c r="N1" s="117"/>
    </row>
    <row r="2" spans="1:14" ht="16.5" thickBot="1">
      <c r="A2" s="1" t="s">
        <v>0</v>
      </c>
      <c r="B2" s="38" t="s">
        <v>1</v>
      </c>
      <c r="C2" s="38"/>
      <c r="D2" s="237"/>
      <c r="E2" s="37"/>
      <c r="F2" s="1"/>
      <c r="G2" s="38"/>
      <c r="H2" s="37"/>
      <c r="I2" s="37"/>
      <c r="J2" s="1"/>
      <c r="K2" s="238"/>
      <c r="L2" s="237"/>
      <c r="N2" s="1"/>
    </row>
    <row r="3" spans="1:15" ht="15">
      <c r="A3" s="2" t="s">
        <v>2</v>
      </c>
      <c r="B3" s="39" t="s">
        <v>3</v>
      </c>
      <c r="C3" s="40" t="s">
        <v>4</v>
      </c>
      <c r="D3" s="240" t="s">
        <v>5</v>
      </c>
      <c r="E3" s="62"/>
      <c r="F3" s="4" t="s">
        <v>6</v>
      </c>
      <c r="G3" s="42" t="s">
        <v>4</v>
      </c>
      <c r="H3" s="41" t="s">
        <v>7</v>
      </c>
      <c r="I3" s="62"/>
      <c r="J3" s="4" t="s">
        <v>6</v>
      </c>
      <c r="K3" s="239" t="s">
        <v>4</v>
      </c>
      <c r="L3" s="240" t="s">
        <v>8</v>
      </c>
      <c r="M3" s="241"/>
      <c r="N3" s="4" t="s">
        <v>6</v>
      </c>
      <c r="O3" s="92" t="s">
        <v>62</v>
      </c>
    </row>
    <row r="4" spans="1:15" ht="15.75" customHeight="1" thickBot="1">
      <c r="A4" s="5"/>
      <c r="B4" s="43" t="s">
        <v>9</v>
      </c>
      <c r="C4" s="44" t="s">
        <v>10</v>
      </c>
      <c r="D4" s="243" t="s">
        <v>11</v>
      </c>
      <c r="E4" s="45" t="s">
        <v>12</v>
      </c>
      <c r="F4" s="7" t="s">
        <v>13</v>
      </c>
      <c r="G4" s="46" t="s">
        <v>14</v>
      </c>
      <c r="H4" s="45" t="s">
        <v>11</v>
      </c>
      <c r="I4" s="45" t="s">
        <v>12</v>
      </c>
      <c r="J4" s="7" t="s">
        <v>13</v>
      </c>
      <c r="K4" s="242" t="s">
        <v>15</v>
      </c>
      <c r="L4" s="243" t="s">
        <v>11</v>
      </c>
      <c r="M4" s="243" t="s">
        <v>12</v>
      </c>
      <c r="N4" s="7" t="s">
        <v>13</v>
      </c>
      <c r="O4" s="93" t="s">
        <v>63</v>
      </c>
    </row>
    <row r="5" spans="1:15" ht="15.75" customHeight="1">
      <c r="A5" s="8" t="s">
        <v>16</v>
      </c>
      <c r="B5" s="63">
        <v>309616</v>
      </c>
      <c r="C5" s="64">
        <v>609616</v>
      </c>
      <c r="D5" s="83">
        <v>258503.65</v>
      </c>
      <c r="E5" s="83"/>
      <c r="F5" s="97">
        <f>ROUND((D5+E5)/(C5/100),1)</f>
        <v>42.4</v>
      </c>
      <c r="G5" s="110">
        <v>502639</v>
      </c>
      <c r="H5" s="83">
        <v>322171.85</v>
      </c>
      <c r="I5" s="83"/>
      <c r="J5" s="97">
        <f>ROUND((H5+I5)/(G5/100),1)</f>
        <v>64.1</v>
      </c>
      <c r="K5" s="113">
        <v>500939</v>
      </c>
      <c r="L5" s="83">
        <v>479399.03</v>
      </c>
      <c r="M5" s="83"/>
      <c r="N5" s="97">
        <f>ROUND((L5+M5)/(K5/100),1)</f>
        <v>95.7</v>
      </c>
      <c r="O5" s="9">
        <f>ROUND((L5+M5)/(B5/100),1)</f>
        <v>154.8</v>
      </c>
    </row>
    <row r="6" spans="1:15" ht="15.75" customHeight="1">
      <c r="A6" s="11" t="s">
        <v>17</v>
      </c>
      <c r="B6" s="65">
        <v>92000</v>
      </c>
      <c r="C6" s="66">
        <v>92000</v>
      </c>
      <c r="D6" s="84">
        <v>46200</v>
      </c>
      <c r="E6" s="84"/>
      <c r="F6" s="98">
        <f aca="true" t="shared" si="0" ref="F6:F37">ROUND((D6+E6)/(C6/100),1)</f>
        <v>50.2</v>
      </c>
      <c r="G6" s="111">
        <v>92000</v>
      </c>
      <c r="H6" s="84">
        <v>69300</v>
      </c>
      <c r="I6" s="84"/>
      <c r="J6" s="98">
        <f aca="true" t="shared" si="1" ref="J6:J37">ROUND((H6+I6)/(G6/100),1)</f>
        <v>75.3</v>
      </c>
      <c r="K6" s="114">
        <v>100100</v>
      </c>
      <c r="L6" s="84">
        <v>100132</v>
      </c>
      <c r="M6" s="84"/>
      <c r="N6" s="98">
        <f aca="true" t="shared" si="2" ref="N6:N37">ROUND((L6+M6)/(K6/100),1)</f>
        <v>100</v>
      </c>
      <c r="O6" s="9">
        <f aca="true" t="shared" si="3" ref="O6:O37">ROUND((L6+M6)/(B6/100),1)</f>
        <v>108.8</v>
      </c>
    </row>
    <row r="7" spans="1:15" ht="15.75" customHeight="1">
      <c r="A7" s="11" t="s">
        <v>18</v>
      </c>
      <c r="B7" s="65">
        <v>225000</v>
      </c>
      <c r="C7" s="66">
        <v>226000</v>
      </c>
      <c r="D7" s="84">
        <v>180937.16</v>
      </c>
      <c r="E7" s="84"/>
      <c r="F7" s="98">
        <f t="shared" si="0"/>
        <v>80.1</v>
      </c>
      <c r="G7" s="111">
        <v>298000</v>
      </c>
      <c r="H7" s="84">
        <v>239737.16</v>
      </c>
      <c r="I7" s="84"/>
      <c r="J7" s="98">
        <f t="shared" si="1"/>
        <v>80.4</v>
      </c>
      <c r="K7" s="114">
        <v>298000</v>
      </c>
      <c r="L7" s="84">
        <v>298537.16</v>
      </c>
      <c r="M7" s="84"/>
      <c r="N7" s="98">
        <f t="shared" si="2"/>
        <v>100.2</v>
      </c>
      <c r="O7" s="9">
        <f t="shared" si="3"/>
        <v>132.7</v>
      </c>
    </row>
    <row r="8" spans="1:15" ht="15.75" customHeight="1">
      <c r="A8" s="11" t="s">
        <v>19</v>
      </c>
      <c r="B8" s="65">
        <v>18000</v>
      </c>
      <c r="C8" s="66">
        <v>18000</v>
      </c>
      <c r="D8" s="84">
        <v>8707.43</v>
      </c>
      <c r="E8" s="84"/>
      <c r="F8" s="98">
        <f t="shared" si="0"/>
        <v>48.4</v>
      </c>
      <c r="G8" s="111">
        <v>18000</v>
      </c>
      <c r="H8" s="84">
        <v>10080.08</v>
      </c>
      <c r="I8" s="84"/>
      <c r="J8" s="98">
        <f t="shared" si="1"/>
        <v>56</v>
      </c>
      <c r="K8" s="114">
        <v>18000</v>
      </c>
      <c r="L8" s="84">
        <v>16612</v>
      </c>
      <c r="M8" s="84"/>
      <c r="N8" s="98">
        <f t="shared" si="2"/>
        <v>92.3</v>
      </c>
      <c r="O8" s="9">
        <f t="shared" si="3"/>
        <v>92.3</v>
      </c>
    </row>
    <row r="9" spans="1:15" ht="15.75" customHeight="1">
      <c r="A9" s="11" t="s">
        <v>20</v>
      </c>
      <c r="B9" s="65"/>
      <c r="C9" s="66"/>
      <c r="D9" s="84"/>
      <c r="E9" s="84"/>
      <c r="F9" s="98" t="e">
        <f t="shared" si="0"/>
        <v>#DIV/0!</v>
      </c>
      <c r="G9" s="111"/>
      <c r="H9" s="84"/>
      <c r="I9" s="84"/>
      <c r="J9" s="98" t="e">
        <f t="shared" si="1"/>
        <v>#DIV/0!</v>
      </c>
      <c r="K9" s="114"/>
      <c r="L9" s="84"/>
      <c r="M9" s="84"/>
      <c r="N9" s="98" t="e">
        <f t="shared" si="2"/>
        <v>#DIV/0!</v>
      </c>
      <c r="O9" s="9" t="e">
        <f t="shared" si="3"/>
        <v>#DIV/0!</v>
      </c>
    </row>
    <row r="10" spans="1:15" ht="15.75" customHeight="1">
      <c r="A10" s="11" t="s">
        <v>21</v>
      </c>
      <c r="B10" s="65"/>
      <c r="C10" s="66"/>
      <c r="D10" s="84"/>
      <c r="E10" s="84"/>
      <c r="F10" s="98" t="e">
        <f t="shared" si="0"/>
        <v>#DIV/0!</v>
      </c>
      <c r="G10" s="111"/>
      <c r="H10" s="84"/>
      <c r="I10" s="84"/>
      <c r="J10" s="98" t="e">
        <f t="shared" si="1"/>
        <v>#DIV/0!</v>
      </c>
      <c r="K10" s="114"/>
      <c r="L10" s="84"/>
      <c r="M10" s="84"/>
      <c r="N10" s="98" t="e">
        <f t="shared" si="2"/>
        <v>#DIV/0!</v>
      </c>
      <c r="O10" s="9" t="e">
        <f t="shared" si="3"/>
        <v>#DIV/0!</v>
      </c>
    </row>
    <row r="11" spans="1:15" ht="15.75" customHeight="1">
      <c r="A11" s="11" t="s">
        <v>22</v>
      </c>
      <c r="B11" s="65"/>
      <c r="C11" s="66"/>
      <c r="D11" s="84"/>
      <c r="E11" s="84"/>
      <c r="F11" s="98" t="e">
        <f t="shared" si="0"/>
        <v>#DIV/0!</v>
      </c>
      <c r="G11" s="111"/>
      <c r="H11" s="84"/>
      <c r="I11" s="84"/>
      <c r="J11" s="98" t="e">
        <f t="shared" si="1"/>
        <v>#DIV/0!</v>
      </c>
      <c r="K11" s="114"/>
      <c r="L11" s="84"/>
      <c r="M11" s="84"/>
      <c r="N11" s="98" t="e">
        <f t="shared" si="2"/>
        <v>#DIV/0!</v>
      </c>
      <c r="O11" s="9" t="e">
        <f t="shared" si="3"/>
        <v>#DIV/0!</v>
      </c>
    </row>
    <row r="12" spans="1:15" ht="15.75" customHeight="1">
      <c r="A12" s="11" t="s">
        <v>66</v>
      </c>
      <c r="B12" s="65"/>
      <c r="C12" s="66"/>
      <c r="D12" s="84"/>
      <c r="E12" s="84"/>
      <c r="F12" s="98" t="e">
        <f t="shared" si="0"/>
        <v>#DIV/0!</v>
      </c>
      <c r="G12" s="111"/>
      <c r="H12" s="84"/>
      <c r="I12" s="84"/>
      <c r="J12" s="98" t="e">
        <f t="shared" si="1"/>
        <v>#DIV/0!</v>
      </c>
      <c r="K12" s="114"/>
      <c r="L12" s="84"/>
      <c r="M12" s="84"/>
      <c r="N12" s="98" t="e">
        <f t="shared" si="2"/>
        <v>#DIV/0!</v>
      </c>
      <c r="O12" s="9" t="e">
        <f t="shared" si="3"/>
        <v>#DIV/0!</v>
      </c>
    </row>
    <row r="13" spans="1:15" ht="15.75" customHeight="1">
      <c r="A13" s="11" t="s">
        <v>67</v>
      </c>
      <c r="B13" s="65"/>
      <c r="C13" s="66"/>
      <c r="D13" s="84"/>
      <c r="E13" s="84"/>
      <c r="F13" s="98" t="e">
        <f t="shared" si="0"/>
        <v>#DIV/0!</v>
      </c>
      <c r="G13" s="111"/>
      <c r="H13" s="84"/>
      <c r="I13" s="84"/>
      <c r="J13" s="98" t="e">
        <f t="shared" si="1"/>
        <v>#DIV/0!</v>
      </c>
      <c r="K13" s="114"/>
      <c r="L13" s="84"/>
      <c r="M13" s="84"/>
      <c r="N13" s="98" t="e">
        <f t="shared" si="2"/>
        <v>#DIV/0!</v>
      </c>
      <c r="O13" s="9" t="e">
        <f t="shared" si="3"/>
        <v>#DIV/0!</v>
      </c>
    </row>
    <row r="14" spans="1:15" ht="15.75" customHeight="1">
      <c r="A14" s="11" t="s">
        <v>68</v>
      </c>
      <c r="B14" s="65"/>
      <c r="C14" s="66"/>
      <c r="D14" s="84"/>
      <c r="E14" s="84"/>
      <c r="F14" s="98" t="e">
        <f t="shared" si="0"/>
        <v>#DIV/0!</v>
      </c>
      <c r="G14" s="111"/>
      <c r="H14" s="84"/>
      <c r="I14" s="84"/>
      <c r="J14" s="98" t="e">
        <f t="shared" si="1"/>
        <v>#DIV/0!</v>
      </c>
      <c r="K14" s="114"/>
      <c r="L14" s="84"/>
      <c r="M14" s="84"/>
      <c r="N14" s="98" t="e">
        <f t="shared" si="2"/>
        <v>#DIV/0!</v>
      </c>
      <c r="O14" s="9" t="e">
        <f t="shared" si="3"/>
        <v>#DIV/0!</v>
      </c>
    </row>
    <row r="15" spans="1:15" ht="15.75" customHeight="1">
      <c r="A15" s="11" t="s">
        <v>23</v>
      </c>
      <c r="B15" s="65">
        <v>40000</v>
      </c>
      <c r="C15" s="66">
        <v>40000</v>
      </c>
      <c r="D15" s="84">
        <v>35859</v>
      </c>
      <c r="E15" s="84"/>
      <c r="F15" s="98">
        <f t="shared" si="0"/>
        <v>89.6</v>
      </c>
      <c r="G15" s="111">
        <v>45000</v>
      </c>
      <c r="H15" s="84">
        <v>42987</v>
      </c>
      <c r="I15" s="84"/>
      <c r="J15" s="98">
        <f t="shared" si="1"/>
        <v>95.5</v>
      </c>
      <c r="K15" s="114">
        <v>54400</v>
      </c>
      <c r="L15" s="84">
        <v>54364.2</v>
      </c>
      <c r="M15" s="84"/>
      <c r="N15" s="98">
        <f t="shared" si="2"/>
        <v>99.9</v>
      </c>
      <c r="O15" s="9">
        <f t="shared" si="3"/>
        <v>135.9</v>
      </c>
    </row>
    <row r="16" spans="1:15" ht="15.75" customHeight="1">
      <c r="A16" s="11" t="s">
        <v>24</v>
      </c>
      <c r="B16" s="65">
        <v>4000</v>
      </c>
      <c r="C16" s="66">
        <v>4000</v>
      </c>
      <c r="D16" s="84">
        <v>246</v>
      </c>
      <c r="E16" s="84"/>
      <c r="F16" s="98">
        <f t="shared" si="0"/>
        <v>6.2</v>
      </c>
      <c r="G16" s="111">
        <v>4000</v>
      </c>
      <c r="H16" s="84">
        <v>246</v>
      </c>
      <c r="I16" s="84"/>
      <c r="J16" s="98">
        <f t="shared" si="1"/>
        <v>6.2</v>
      </c>
      <c r="K16" s="114">
        <v>4300</v>
      </c>
      <c r="L16" s="84">
        <v>4217</v>
      </c>
      <c r="M16" s="84"/>
      <c r="N16" s="98">
        <f t="shared" si="2"/>
        <v>98.1</v>
      </c>
      <c r="O16" s="9">
        <f t="shared" si="3"/>
        <v>105.4</v>
      </c>
    </row>
    <row r="17" spans="1:15" ht="15.75" customHeight="1">
      <c r="A17" s="11" t="s">
        <v>69</v>
      </c>
      <c r="B17" s="65">
        <v>1000</v>
      </c>
      <c r="C17" s="66">
        <v>1000</v>
      </c>
      <c r="D17" s="84">
        <v>1605</v>
      </c>
      <c r="E17" s="84"/>
      <c r="F17" s="98">
        <f t="shared" si="0"/>
        <v>160.5</v>
      </c>
      <c r="G17" s="111">
        <v>1000</v>
      </c>
      <c r="H17" s="84">
        <v>1605</v>
      </c>
      <c r="I17" s="84"/>
      <c r="J17" s="98">
        <f t="shared" si="1"/>
        <v>160.5</v>
      </c>
      <c r="K17" s="114">
        <v>1000</v>
      </c>
      <c r="L17" s="84">
        <v>1605</v>
      </c>
      <c r="M17" s="84"/>
      <c r="N17" s="98">
        <f t="shared" si="2"/>
        <v>160.5</v>
      </c>
      <c r="O17" s="9">
        <f t="shared" si="3"/>
        <v>160.5</v>
      </c>
    </row>
    <row r="18" spans="1:15" ht="15.75" customHeight="1">
      <c r="A18" s="11" t="s">
        <v>25</v>
      </c>
      <c r="B18" s="65">
        <v>155000</v>
      </c>
      <c r="C18" s="66">
        <v>155000</v>
      </c>
      <c r="D18" s="84">
        <v>64171.64</v>
      </c>
      <c r="E18" s="84"/>
      <c r="F18" s="98">
        <f t="shared" si="0"/>
        <v>41.4</v>
      </c>
      <c r="G18" s="111">
        <v>155000</v>
      </c>
      <c r="H18" s="84">
        <v>89441.65</v>
      </c>
      <c r="I18" s="84"/>
      <c r="J18" s="98">
        <f t="shared" si="1"/>
        <v>57.7</v>
      </c>
      <c r="K18" s="114">
        <v>155000</v>
      </c>
      <c r="L18" s="84">
        <v>139451.45</v>
      </c>
      <c r="M18" s="84"/>
      <c r="N18" s="98">
        <f t="shared" si="2"/>
        <v>90</v>
      </c>
      <c r="O18" s="9">
        <f t="shared" si="3"/>
        <v>90</v>
      </c>
    </row>
    <row r="19" spans="1:15" ht="15.75" customHeight="1">
      <c r="A19" s="11" t="s">
        <v>26</v>
      </c>
      <c r="B19" s="65">
        <v>3402500</v>
      </c>
      <c r="C19" s="66">
        <v>3402500</v>
      </c>
      <c r="D19" s="84">
        <v>1597745</v>
      </c>
      <c r="E19" s="84"/>
      <c r="F19" s="98">
        <f t="shared" si="0"/>
        <v>47</v>
      </c>
      <c r="G19" s="111">
        <v>3329646</v>
      </c>
      <c r="H19" s="84">
        <v>2429555</v>
      </c>
      <c r="I19" s="84"/>
      <c r="J19" s="98">
        <f t="shared" si="1"/>
        <v>73</v>
      </c>
      <c r="K19" s="114">
        <v>3339209</v>
      </c>
      <c r="L19" s="84">
        <v>3343916.8</v>
      </c>
      <c r="M19" s="84"/>
      <c r="N19" s="98">
        <f t="shared" si="2"/>
        <v>100.1</v>
      </c>
      <c r="O19" s="9">
        <f t="shared" si="3"/>
        <v>98.3</v>
      </c>
    </row>
    <row r="20" spans="1:15" ht="15.75" customHeight="1">
      <c r="A20" s="11" t="s">
        <v>27</v>
      </c>
      <c r="B20" s="65"/>
      <c r="C20" s="66"/>
      <c r="D20" s="84"/>
      <c r="E20" s="84"/>
      <c r="F20" s="98" t="e">
        <f t="shared" si="0"/>
        <v>#DIV/0!</v>
      </c>
      <c r="G20" s="111"/>
      <c r="H20" s="84"/>
      <c r="I20" s="84"/>
      <c r="J20" s="98" t="e">
        <f t="shared" si="1"/>
        <v>#DIV/0!</v>
      </c>
      <c r="K20" s="114"/>
      <c r="L20" s="84"/>
      <c r="M20" s="84"/>
      <c r="N20" s="98" t="e">
        <f t="shared" si="2"/>
        <v>#DIV/0!</v>
      </c>
      <c r="O20" s="9" t="e">
        <f t="shared" si="3"/>
        <v>#DIV/0!</v>
      </c>
    </row>
    <row r="21" spans="1:15" ht="15.75" customHeight="1">
      <c r="A21" s="11" t="s">
        <v>28</v>
      </c>
      <c r="B21" s="65"/>
      <c r="C21" s="66"/>
      <c r="D21" s="84"/>
      <c r="E21" s="84"/>
      <c r="F21" s="98" t="e">
        <f t="shared" si="0"/>
        <v>#DIV/0!</v>
      </c>
      <c r="G21" s="111"/>
      <c r="H21" s="84"/>
      <c r="I21" s="84"/>
      <c r="J21" s="98" t="e">
        <f t="shared" si="1"/>
        <v>#DIV/0!</v>
      </c>
      <c r="K21" s="114"/>
      <c r="L21" s="84"/>
      <c r="M21" s="84"/>
      <c r="N21" s="98" t="e">
        <f t="shared" si="2"/>
        <v>#DIV/0!</v>
      </c>
      <c r="O21" s="9" t="e">
        <f t="shared" si="3"/>
        <v>#DIV/0!</v>
      </c>
    </row>
    <row r="22" spans="1:15" ht="15.75" customHeight="1">
      <c r="A22" s="11" t="s">
        <v>29</v>
      </c>
      <c r="B22" s="65"/>
      <c r="C22" s="66"/>
      <c r="D22" s="84"/>
      <c r="E22" s="84"/>
      <c r="F22" s="98" t="e">
        <f t="shared" si="0"/>
        <v>#DIV/0!</v>
      </c>
      <c r="G22" s="111"/>
      <c r="H22" s="84"/>
      <c r="I22" s="84"/>
      <c r="J22" s="98" t="e">
        <f t="shared" si="1"/>
        <v>#DIV/0!</v>
      </c>
      <c r="K22" s="114"/>
      <c r="L22" s="84"/>
      <c r="M22" s="84"/>
      <c r="N22" s="98" t="e">
        <f t="shared" si="2"/>
        <v>#DIV/0!</v>
      </c>
      <c r="O22" s="9" t="e">
        <f t="shared" si="3"/>
        <v>#DIV/0!</v>
      </c>
    </row>
    <row r="23" spans="1:15" ht="15.75" customHeight="1">
      <c r="A23" s="11" t="s">
        <v>30</v>
      </c>
      <c r="B23" s="65"/>
      <c r="C23" s="66"/>
      <c r="D23" s="84"/>
      <c r="E23" s="84"/>
      <c r="F23" s="98" t="e">
        <f t="shared" si="0"/>
        <v>#DIV/0!</v>
      </c>
      <c r="G23" s="111"/>
      <c r="H23" s="84"/>
      <c r="I23" s="84"/>
      <c r="J23" s="98" t="e">
        <f t="shared" si="1"/>
        <v>#DIV/0!</v>
      </c>
      <c r="K23" s="114"/>
      <c r="L23" s="84"/>
      <c r="M23" s="84"/>
      <c r="N23" s="98" t="e">
        <f t="shared" si="2"/>
        <v>#DIV/0!</v>
      </c>
      <c r="O23" s="9" t="e">
        <f t="shared" si="3"/>
        <v>#DIV/0!</v>
      </c>
    </row>
    <row r="24" spans="1:15" ht="15.75" customHeight="1">
      <c r="A24" s="11" t="s">
        <v>70</v>
      </c>
      <c r="B24" s="65"/>
      <c r="C24" s="66"/>
      <c r="D24" s="84"/>
      <c r="E24" s="84"/>
      <c r="F24" s="98" t="e">
        <f t="shared" si="0"/>
        <v>#DIV/0!</v>
      </c>
      <c r="G24" s="111"/>
      <c r="H24" s="84"/>
      <c r="I24" s="84"/>
      <c r="J24" s="98" t="e">
        <f t="shared" si="1"/>
        <v>#DIV/0!</v>
      </c>
      <c r="K24" s="114"/>
      <c r="L24" s="84"/>
      <c r="M24" s="84"/>
      <c r="N24" s="98" t="e">
        <f t="shared" si="2"/>
        <v>#DIV/0!</v>
      </c>
      <c r="O24" s="9" t="e">
        <f t="shared" si="3"/>
        <v>#DIV/0!</v>
      </c>
    </row>
    <row r="25" spans="1:15" ht="15.75" customHeight="1">
      <c r="A25" s="11" t="s">
        <v>31</v>
      </c>
      <c r="B25" s="65"/>
      <c r="C25" s="66"/>
      <c r="D25" s="84"/>
      <c r="E25" s="84"/>
      <c r="F25" s="98" t="e">
        <f t="shared" si="0"/>
        <v>#DIV/0!</v>
      </c>
      <c r="G25" s="111"/>
      <c r="H25" s="84"/>
      <c r="I25" s="84"/>
      <c r="J25" s="98" t="e">
        <f t="shared" si="1"/>
        <v>#DIV/0!</v>
      </c>
      <c r="K25" s="114"/>
      <c r="L25" s="84"/>
      <c r="M25" s="84"/>
      <c r="N25" s="98" t="e">
        <f t="shared" si="2"/>
        <v>#DIV/0!</v>
      </c>
      <c r="O25" s="9" t="e">
        <f t="shared" si="3"/>
        <v>#DIV/0!</v>
      </c>
    </row>
    <row r="26" spans="1:15" ht="15.75" customHeight="1">
      <c r="A26" s="11" t="s">
        <v>32</v>
      </c>
      <c r="B26" s="65"/>
      <c r="C26" s="66"/>
      <c r="D26" s="84"/>
      <c r="E26" s="84"/>
      <c r="F26" s="98" t="e">
        <f t="shared" si="0"/>
        <v>#DIV/0!</v>
      </c>
      <c r="G26" s="111"/>
      <c r="H26" s="84"/>
      <c r="I26" s="84"/>
      <c r="J26" s="98" t="e">
        <f t="shared" si="1"/>
        <v>#DIV/0!</v>
      </c>
      <c r="K26" s="114"/>
      <c r="L26" s="84"/>
      <c r="M26" s="84"/>
      <c r="N26" s="98" t="e">
        <f t="shared" si="2"/>
        <v>#DIV/0!</v>
      </c>
      <c r="O26" s="9" t="e">
        <f t="shared" si="3"/>
        <v>#DIV/0!</v>
      </c>
    </row>
    <row r="27" spans="1:15" ht="15.75" customHeight="1">
      <c r="A27" s="11" t="s">
        <v>71</v>
      </c>
      <c r="B27" s="65"/>
      <c r="C27" s="66"/>
      <c r="D27" s="84"/>
      <c r="E27" s="84"/>
      <c r="F27" s="98" t="e">
        <f t="shared" si="0"/>
        <v>#DIV/0!</v>
      </c>
      <c r="G27" s="111"/>
      <c r="H27" s="84"/>
      <c r="I27" s="84"/>
      <c r="J27" s="98" t="e">
        <f t="shared" si="1"/>
        <v>#DIV/0!</v>
      </c>
      <c r="K27" s="114"/>
      <c r="L27" s="84"/>
      <c r="M27" s="84"/>
      <c r="N27" s="98" t="e">
        <f t="shared" si="2"/>
        <v>#DIV/0!</v>
      </c>
      <c r="O27" s="9" t="e">
        <f t="shared" si="3"/>
        <v>#DIV/0!</v>
      </c>
    </row>
    <row r="28" spans="1:15" ht="15.75" customHeight="1">
      <c r="A28" s="11" t="s">
        <v>33</v>
      </c>
      <c r="B28" s="65"/>
      <c r="C28" s="66"/>
      <c r="D28" s="84"/>
      <c r="E28" s="84"/>
      <c r="F28" s="98" t="e">
        <f t="shared" si="0"/>
        <v>#DIV/0!</v>
      </c>
      <c r="G28" s="111"/>
      <c r="H28" s="84"/>
      <c r="I28" s="84"/>
      <c r="J28" s="98" t="e">
        <f t="shared" si="1"/>
        <v>#DIV/0!</v>
      </c>
      <c r="K28" s="114">
        <v>29900</v>
      </c>
      <c r="L28" s="84">
        <v>29878.2</v>
      </c>
      <c r="M28" s="84"/>
      <c r="N28" s="98">
        <f t="shared" si="2"/>
        <v>99.9</v>
      </c>
      <c r="O28" s="9" t="e">
        <f t="shared" si="3"/>
        <v>#DIV/0!</v>
      </c>
    </row>
    <row r="29" spans="1:15" ht="15.75" customHeight="1">
      <c r="A29" s="11" t="s">
        <v>34</v>
      </c>
      <c r="B29" s="65">
        <v>162734</v>
      </c>
      <c r="C29" s="66">
        <v>162734</v>
      </c>
      <c r="D29" s="84">
        <v>80286</v>
      </c>
      <c r="E29" s="84"/>
      <c r="F29" s="98">
        <f t="shared" si="0"/>
        <v>49.3</v>
      </c>
      <c r="G29" s="111">
        <v>162734</v>
      </c>
      <c r="H29" s="84">
        <v>121521</v>
      </c>
      <c r="I29" s="84"/>
      <c r="J29" s="98">
        <f t="shared" si="1"/>
        <v>74.7</v>
      </c>
      <c r="K29" s="114">
        <v>162734</v>
      </c>
      <c r="L29" s="84">
        <v>162734</v>
      </c>
      <c r="M29" s="84"/>
      <c r="N29" s="98">
        <f t="shared" si="2"/>
        <v>100</v>
      </c>
      <c r="O29" s="9">
        <f t="shared" si="3"/>
        <v>100</v>
      </c>
    </row>
    <row r="30" spans="1:15" ht="15.75" customHeight="1">
      <c r="A30" s="11" t="s">
        <v>72</v>
      </c>
      <c r="B30" s="65"/>
      <c r="C30" s="66"/>
      <c r="D30" s="84"/>
      <c r="E30" s="84"/>
      <c r="F30" s="98" t="e">
        <f t="shared" si="0"/>
        <v>#DIV/0!</v>
      </c>
      <c r="G30" s="111"/>
      <c r="H30" s="84"/>
      <c r="I30" s="84"/>
      <c r="J30" s="98" t="e">
        <f t="shared" si="1"/>
        <v>#DIV/0!</v>
      </c>
      <c r="K30" s="114"/>
      <c r="L30" s="84"/>
      <c r="M30" s="84"/>
      <c r="N30" s="98" t="e">
        <f t="shared" si="2"/>
        <v>#DIV/0!</v>
      </c>
      <c r="O30" s="9" t="e">
        <f t="shared" si="3"/>
        <v>#DIV/0!</v>
      </c>
    </row>
    <row r="31" spans="1:15" ht="15.75" customHeight="1">
      <c r="A31" s="11" t="s">
        <v>35</v>
      </c>
      <c r="B31" s="65"/>
      <c r="C31" s="66"/>
      <c r="D31" s="84"/>
      <c r="E31" s="84"/>
      <c r="F31" s="98" t="e">
        <f t="shared" si="0"/>
        <v>#DIV/0!</v>
      </c>
      <c r="G31" s="111"/>
      <c r="H31" s="84"/>
      <c r="I31" s="84"/>
      <c r="J31" s="98" t="e">
        <f t="shared" si="1"/>
        <v>#DIV/0!</v>
      </c>
      <c r="K31" s="114"/>
      <c r="L31" s="84"/>
      <c r="M31" s="84"/>
      <c r="N31" s="98" t="e">
        <f t="shared" si="2"/>
        <v>#DIV/0!</v>
      </c>
      <c r="O31" s="9" t="e">
        <f t="shared" si="3"/>
        <v>#DIV/0!</v>
      </c>
    </row>
    <row r="32" spans="1:15" ht="15">
      <c r="A32" s="11" t="s">
        <v>73</v>
      </c>
      <c r="B32" s="65"/>
      <c r="C32" s="66"/>
      <c r="D32" s="84"/>
      <c r="E32" s="84"/>
      <c r="F32" s="98" t="e">
        <f t="shared" si="0"/>
        <v>#DIV/0!</v>
      </c>
      <c r="G32" s="111"/>
      <c r="H32" s="84"/>
      <c r="I32" s="84"/>
      <c r="J32" s="98" t="e">
        <f t="shared" si="1"/>
        <v>#DIV/0!</v>
      </c>
      <c r="K32" s="114"/>
      <c r="L32" s="84"/>
      <c r="M32" s="84"/>
      <c r="N32" s="98" t="e">
        <f t="shared" si="2"/>
        <v>#DIV/0!</v>
      </c>
      <c r="O32" s="9" t="e">
        <f t="shared" si="3"/>
        <v>#DIV/0!</v>
      </c>
    </row>
    <row r="33" spans="1:15" ht="15">
      <c r="A33" s="11" t="s">
        <v>36</v>
      </c>
      <c r="B33" s="65"/>
      <c r="C33" s="66"/>
      <c r="D33" s="84"/>
      <c r="E33" s="84"/>
      <c r="F33" s="98" t="e">
        <f t="shared" si="0"/>
        <v>#DIV/0!</v>
      </c>
      <c r="G33" s="111"/>
      <c r="H33" s="84"/>
      <c r="I33" s="84"/>
      <c r="J33" s="98" t="e">
        <f t="shared" si="1"/>
        <v>#DIV/0!</v>
      </c>
      <c r="K33" s="114"/>
      <c r="L33" s="84"/>
      <c r="M33" s="84"/>
      <c r="N33" s="98" t="e">
        <f t="shared" si="2"/>
        <v>#DIV/0!</v>
      </c>
      <c r="O33" s="9" t="e">
        <f t="shared" si="3"/>
        <v>#DIV/0!</v>
      </c>
    </row>
    <row r="34" spans="1:15" ht="15">
      <c r="A34" s="11" t="s">
        <v>74</v>
      </c>
      <c r="B34" s="65">
        <v>25000</v>
      </c>
      <c r="C34" s="66">
        <v>25000</v>
      </c>
      <c r="D34" s="84">
        <v>6438</v>
      </c>
      <c r="E34" s="84"/>
      <c r="F34" s="98">
        <f>ROUND((D34+E34)/(C34/100),1)</f>
        <v>25.8</v>
      </c>
      <c r="G34" s="111">
        <v>55000</v>
      </c>
      <c r="H34" s="84">
        <v>13330</v>
      </c>
      <c r="I34" s="84"/>
      <c r="J34" s="98">
        <f>ROUND((H34+I34)/(G34/100),1)</f>
        <v>24.2</v>
      </c>
      <c r="K34" s="114">
        <v>59100</v>
      </c>
      <c r="L34" s="84">
        <v>59101.9</v>
      </c>
      <c r="M34" s="84"/>
      <c r="N34" s="98">
        <f>ROUND((L34+M34)/(K34/100),1)</f>
        <v>100</v>
      </c>
      <c r="O34" s="9">
        <f t="shared" si="3"/>
        <v>236.4</v>
      </c>
    </row>
    <row r="35" spans="1:15" ht="15">
      <c r="A35" s="11" t="s">
        <v>37</v>
      </c>
      <c r="B35" s="67"/>
      <c r="C35" s="68"/>
      <c r="D35" s="85"/>
      <c r="E35" s="85"/>
      <c r="F35" s="99" t="e">
        <f>ROUND((D35+E35)/(C35/100),1)</f>
        <v>#DIV/0!</v>
      </c>
      <c r="G35" s="112"/>
      <c r="H35" s="85"/>
      <c r="I35" s="85"/>
      <c r="J35" s="99" t="e">
        <f>ROUND((H35+I35)/(G35/100),1)</f>
        <v>#DIV/0!</v>
      </c>
      <c r="K35" s="115"/>
      <c r="L35" s="85"/>
      <c r="M35" s="85"/>
      <c r="N35" s="99" t="e">
        <f>ROUND((L35+M35)/(K35/100),1)</f>
        <v>#DIV/0!</v>
      </c>
      <c r="O35" s="9" t="e">
        <f t="shared" si="3"/>
        <v>#DIV/0!</v>
      </c>
    </row>
    <row r="36" spans="1:15" ht="15.75" thickBot="1">
      <c r="A36" s="16" t="s">
        <v>38</v>
      </c>
      <c r="B36" s="86"/>
      <c r="C36" s="87"/>
      <c r="D36" s="88"/>
      <c r="E36" s="88"/>
      <c r="F36" s="99" t="e">
        <f>ROUND((D36+E36)/(C36/100),1)</f>
        <v>#DIV/0!</v>
      </c>
      <c r="G36" s="88"/>
      <c r="H36" s="88"/>
      <c r="I36" s="88"/>
      <c r="J36" s="99" t="e">
        <f>ROUND((H36+I36)/(G36/100),1)</f>
        <v>#DIV/0!</v>
      </c>
      <c r="K36" s="69"/>
      <c r="L36" s="88"/>
      <c r="M36" s="88"/>
      <c r="N36" s="99" t="e">
        <f>ROUND((L36+M36)/(K36/100),1)</f>
        <v>#DIV/0!</v>
      </c>
      <c r="O36" s="9" t="e">
        <f t="shared" si="3"/>
        <v>#DIV/0!</v>
      </c>
    </row>
    <row r="37" spans="1:15" ht="15.75" thickBot="1">
      <c r="A37" s="17" t="s">
        <v>39</v>
      </c>
      <c r="B37" s="70">
        <f>SUM(B5:B36)</f>
        <v>4434850</v>
      </c>
      <c r="C37" s="71">
        <f>SUM(C5:C36)</f>
        <v>4735850</v>
      </c>
      <c r="D37" s="72">
        <f>SUM(D5:D36)</f>
        <v>2280698.88</v>
      </c>
      <c r="E37" s="73">
        <f>SUM(E5:E35)</f>
        <v>0</v>
      </c>
      <c r="F37" s="100">
        <f t="shared" si="0"/>
        <v>48.2</v>
      </c>
      <c r="G37" s="70">
        <f>SUM(G5:G36)</f>
        <v>4663019</v>
      </c>
      <c r="H37" s="72">
        <f>SUM(H5:H36)</f>
        <v>3339974.74</v>
      </c>
      <c r="I37" s="72">
        <f>SUM(I5:I35)</f>
        <v>0</v>
      </c>
      <c r="J37" s="100">
        <f t="shared" si="1"/>
        <v>71.6</v>
      </c>
      <c r="K37" s="70">
        <f>SUM(K5:K36)</f>
        <v>4722682</v>
      </c>
      <c r="L37" s="72">
        <f>SUM(L5:L36)</f>
        <v>4689948.74</v>
      </c>
      <c r="M37" s="73">
        <f>SUM(M5:M35)</f>
        <v>0</v>
      </c>
      <c r="N37" s="100">
        <f t="shared" si="2"/>
        <v>99.3</v>
      </c>
      <c r="O37" s="9">
        <f t="shared" si="3"/>
        <v>105.8</v>
      </c>
    </row>
    <row r="38" spans="1:14" ht="15">
      <c r="A38" s="89"/>
      <c r="B38" s="122"/>
      <c r="C38" s="122"/>
      <c r="D38" s="244"/>
      <c r="E38" s="122"/>
      <c r="F38" s="123"/>
      <c r="G38" s="122"/>
      <c r="H38" s="122"/>
      <c r="I38" s="122"/>
      <c r="J38" s="123"/>
      <c r="K38" s="244"/>
      <c r="L38" s="244"/>
      <c r="M38" s="244"/>
      <c r="N38" s="123"/>
    </row>
    <row r="39" spans="1:14" ht="15.75" thickBot="1">
      <c r="A39" s="35" t="s">
        <v>57</v>
      </c>
      <c r="B39" s="79"/>
      <c r="C39" s="79"/>
      <c r="D39" s="246"/>
      <c r="E39" s="122"/>
      <c r="F39" s="123"/>
      <c r="G39" s="122"/>
      <c r="H39" s="122"/>
      <c r="I39" s="122"/>
      <c r="J39" s="123"/>
      <c r="K39" s="244"/>
      <c r="L39" s="244"/>
      <c r="M39" s="244"/>
      <c r="N39" s="123"/>
    </row>
    <row r="40" spans="1:14" ht="15">
      <c r="A40" s="19"/>
      <c r="B40" s="81" t="s">
        <v>10</v>
      </c>
      <c r="C40" s="80" t="s">
        <v>14</v>
      </c>
      <c r="D40" s="248" t="s">
        <v>15</v>
      </c>
      <c r="E40" s="122"/>
      <c r="F40" s="123"/>
      <c r="G40" s="122"/>
      <c r="H40" s="122"/>
      <c r="I40" s="122"/>
      <c r="J40" s="123"/>
      <c r="K40" s="244"/>
      <c r="L40" s="244"/>
      <c r="M40" s="244"/>
      <c r="N40" s="123"/>
    </row>
    <row r="41" spans="1:14" ht="15">
      <c r="A41" s="20" t="s">
        <v>58</v>
      </c>
      <c r="B41" s="90">
        <v>135207</v>
      </c>
      <c r="C41" s="58">
        <v>226471</v>
      </c>
      <c r="D41" s="59">
        <v>200735</v>
      </c>
      <c r="E41" s="122"/>
      <c r="F41" s="123"/>
      <c r="G41" s="122"/>
      <c r="H41" s="122"/>
      <c r="I41" s="122"/>
      <c r="J41" s="123"/>
      <c r="K41" s="244"/>
      <c r="L41" s="244"/>
      <c r="M41" s="244"/>
      <c r="N41" s="123"/>
    </row>
    <row r="42" spans="1:14" ht="15">
      <c r="A42" s="36" t="s">
        <v>61</v>
      </c>
      <c r="B42" s="90">
        <v>4181</v>
      </c>
      <c r="C42" s="58">
        <v>4181</v>
      </c>
      <c r="D42" s="59">
        <v>4181</v>
      </c>
      <c r="E42" s="122"/>
      <c r="F42" s="123"/>
      <c r="G42" s="122"/>
      <c r="H42" s="122"/>
      <c r="I42" s="122"/>
      <c r="J42" s="123"/>
      <c r="K42" s="244"/>
      <c r="L42" s="244"/>
      <c r="M42" s="244"/>
      <c r="N42" s="123"/>
    </row>
    <row r="43" spans="1:14" ht="15">
      <c r="A43" s="36" t="s">
        <v>59</v>
      </c>
      <c r="B43" s="90">
        <v>49014</v>
      </c>
      <c r="C43" s="58">
        <v>79603</v>
      </c>
      <c r="D43" s="59">
        <v>72838.6</v>
      </c>
      <c r="E43" s="122"/>
      <c r="F43" s="123"/>
      <c r="G43" s="122"/>
      <c r="H43" s="122"/>
      <c r="I43" s="122"/>
      <c r="J43" s="123"/>
      <c r="K43" s="244"/>
      <c r="L43" s="244"/>
      <c r="M43" s="244"/>
      <c r="N43" s="123"/>
    </row>
    <row r="44" spans="1:14" ht="15.75" thickBot="1">
      <c r="A44" s="21" t="s">
        <v>60</v>
      </c>
      <c r="B44" s="91">
        <v>0</v>
      </c>
      <c r="C44" s="60">
        <v>0</v>
      </c>
      <c r="D44" s="61">
        <v>0</v>
      </c>
      <c r="E44" s="122"/>
      <c r="F44" s="123"/>
      <c r="G44" s="122"/>
      <c r="H44" s="122"/>
      <c r="I44" s="122"/>
      <c r="J44" s="123"/>
      <c r="K44" s="244"/>
      <c r="L44" s="244"/>
      <c r="M44" s="244"/>
      <c r="N44" s="123"/>
    </row>
    <row r="45" spans="1:14" ht="15">
      <c r="A45" s="89"/>
      <c r="B45" s="122"/>
      <c r="C45" s="122"/>
      <c r="D45" s="244"/>
      <c r="E45" s="122"/>
      <c r="F45" s="123"/>
      <c r="G45" s="122"/>
      <c r="H45" s="122"/>
      <c r="I45" s="122"/>
      <c r="J45" s="123"/>
      <c r="K45" s="244"/>
      <c r="L45" s="244"/>
      <c r="M45" s="244"/>
      <c r="N45" s="123"/>
    </row>
    <row r="47" spans="1:14" ht="16.5" thickBot="1">
      <c r="A47" s="1" t="s">
        <v>45</v>
      </c>
      <c r="B47" s="78" t="s">
        <v>1</v>
      </c>
      <c r="C47" s="78"/>
      <c r="D47" s="246"/>
      <c r="E47" s="37"/>
      <c r="F47" s="1"/>
      <c r="G47" s="78"/>
      <c r="H47" s="79"/>
      <c r="I47" s="37"/>
      <c r="J47" s="1"/>
      <c r="K47" s="245"/>
      <c r="L47" s="246"/>
      <c r="M47" s="246"/>
      <c r="N47" s="1"/>
    </row>
    <row r="48" spans="1:15" ht="15">
      <c r="A48" s="2" t="s">
        <v>2</v>
      </c>
      <c r="B48" s="39" t="s">
        <v>3</v>
      </c>
      <c r="C48" s="40" t="s">
        <v>4</v>
      </c>
      <c r="D48" s="240" t="s">
        <v>5</v>
      </c>
      <c r="E48" s="62"/>
      <c r="F48" s="4" t="s">
        <v>6</v>
      </c>
      <c r="G48" s="42" t="s">
        <v>4</v>
      </c>
      <c r="H48" s="41" t="s">
        <v>7</v>
      </c>
      <c r="I48" s="62"/>
      <c r="J48" s="4" t="s">
        <v>6</v>
      </c>
      <c r="K48" s="239" t="s">
        <v>4</v>
      </c>
      <c r="L48" s="240" t="s">
        <v>8</v>
      </c>
      <c r="M48" s="241"/>
      <c r="N48" s="4" t="s">
        <v>6</v>
      </c>
      <c r="O48" s="92" t="s">
        <v>62</v>
      </c>
    </row>
    <row r="49" spans="1:15" ht="15.75" thickBot="1">
      <c r="A49" s="5"/>
      <c r="B49" s="43" t="s">
        <v>9</v>
      </c>
      <c r="C49" s="44" t="s">
        <v>10</v>
      </c>
      <c r="D49" s="243" t="s">
        <v>11</v>
      </c>
      <c r="E49" s="45" t="s">
        <v>12</v>
      </c>
      <c r="F49" s="7" t="s">
        <v>13</v>
      </c>
      <c r="G49" s="46" t="s">
        <v>14</v>
      </c>
      <c r="H49" s="45" t="s">
        <v>11</v>
      </c>
      <c r="I49" s="45" t="s">
        <v>12</v>
      </c>
      <c r="J49" s="7" t="s">
        <v>13</v>
      </c>
      <c r="K49" s="242" t="s">
        <v>15</v>
      </c>
      <c r="L49" s="243" t="s">
        <v>11</v>
      </c>
      <c r="M49" s="243" t="s">
        <v>12</v>
      </c>
      <c r="N49" s="7" t="s">
        <v>13</v>
      </c>
      <c r="O49" s="93" t="s">
        <v>63</v>
      </c>
    </row>
    <row r="50" spans="1:15" ht="15">
      <c r="A50" s="22" t="s">
        <v>77</v>
      </c>
      <c r="B50" s="9">
        <v>0</v>
      </c>
      <c r="C50" s="10">
        <v>300000</v>
      </c>
      <c r="D50" s="23">
        <v>200384</v>
      </c>
      <c r="E50" s="126"/>
      <c r="F50" s="101">
        <f>ROUND((D50+E50)/(C50/100),1)</f>
        <v>66.8</v>
      </c>
      <c r="G50" s="10">
        <v>300000</v>
      </c>
      <c r="H50" s="23">
        <v>249270</v>
      </c>
      <c r="I50" s="52"/>
      <c r="J50" s="101">
        <f>ROUND((H50+I50)/(G50/100),1)</f>
        <v>83.1</v>
      </c>
      <c r="K50" s="53">
        <v>346200</v>
      </c>
      <c r="L50" s="23">
        <v>346175</v>
      </c>
      <c r="M50" s="52"/>
      <c r="N50" s="101">
        <f>ROUND((L50+M50)/(K50/100),1)</f>
        <v>100</v>
      </c>
      <c r="O50" s="9" t="e">
        <f aca="true" t="shared" si="4" ref="O50:O76">ROUND((L50+M50)/(B50/100),1)</f>
        <v>#DIV/0!</v>
      </c>
    </row>
    <row r="51" spans="1:15" ht="15">
      <c r="A51" s="24" t="s">
        <v>78</v>
      </c>
      <c r="B51" s="12">
        <v>150000</v>
      </c>
      <c r="C51" s="13">
        <v>150000</v>
      </c>
      <c r="D51" s="25">
        <v>94200</v>
      </c>
      <c r="E51" s="127"/>
      <c r="F51" s="102">
        <f aca="true" t="shared" si="5" ref="F51:F76">ROUND((D51+E51)/(C51/100),1)</f>
        <v>62.8</v>
      </c>
      <c r="G51" s="13">
        <v>150000</v>
      </c>
      <c r="H51" s="25">
        <v>108600</v>
      </c>
      <c r="I51" s="54"/>
      <c r="J51" s="102">
        <f aca="true" t="shared" si="6" ref="J51:J76">ROUND((H51+I51)/(G51/100),1)</f>
        <v>72.4</v>
      </c>
      <c r="K51" s="55">
        <v>153000</v>
      </c>
      <c r="L51" s="25">
        <v>153000</v>
      </c>
      <c r="M51" s="54"/>
      <c r="N51" s="102">
        <f aca="true" t="shared" si="7" ref="N51:N76">ROUND((L51+M51)/(K51/100),1)</f>
        <v>100</v>
      </c>
      <c r="O51" s="9">
        <f t="shared" si="4"/>
        <v>102</v>
      </c>
    </row>
    <row r="52" spans="1:15" ht="15">
      <c r="A52" s="24" t="s">
        <v>46</v>
      </c>
      <c r="B52" s="12"/>
      <c r="C52" s="13"/>
      <c r="D52" s="25"/>
      <c r="E52" s="127"/>
      <c r="F52" s="102" t="e">
        <f t="shared" si="5"/>
        <v>#DIV/0!</v>
      </c>
      <c r="G52" s="13"/>
      <c r="H52" s="25"/>
      <c r="I52" s="54"/>
      <c r="J52" s="102" t="e">
        <f t="shared" si="6"/>
        <v>#DIV/0!</v>
      </c>
      <c r="K52" s="55"/>
      <c r="L52" s="25"/>
      <c r="M52" s="54"/>
      <c r="N52" s="102" t="e">
        <f t="shared" si="7"/>
        <v>#DIV/0!</v>
      </c>
      <c r="O52" s="9" t="e">
        <f t="shared" si="4"/>
        <v>#DIV/0!</v>
      </c>
    </row>
    <row r="53" spans="1:15" ht="15">
      <c r="A53" s="24" t="s">
        <v>79</v>
      </c>
      <c r="B53" s="12"/>
      <c r="C53" s="13"/>
      <c r="D53" s="25"/>
      <c r="E53" s="127"/>
      <c r="F53" s="102" t="e">
        <f t="shared" si="5"/>
        <v>#DIV/0!</v>
      </c>
      <c r="G53" s="13"/>
      <c r="H53" s="25"/>
      <c r="I53" s="54"/>
      <c r="J53" s="102" t="e">
        <f t="shared" si="6"/>
        <v>#DIV/0!</v>
      </c>
      <c r="K53" s="55"/>
      <c r="L53" s="25"/>
      <c r="M53" s="54"/>
      <c r="N53" s="102" t="e">
        <f t="shared" si="7"/>
        <v>#DIV/0!</v>
      </c>
      <c r="O53" s="9" t="e">
        <f t="shared" si="4"/>
        <v>#DIV/0!</v>
      </c>
    </row>
    <row r="54" spans="1:15" ht="15">
      <c r="A54" s="24" t="s">
        <v>80</v>
      </c>
      <c r="B54" s="12"/>
      <c r="C54" s="13"/>
      <c r="D54" s="25"/>
      <c r="E54" s="127"/>
      <c r="F54" s="102" t="e">
        <f t="shared" si="5"/>
        <v>#DIV/0!</v>
      </c>
      <c r="G54" s="13"/>
      <c r="H54" s="25"/>
      <c r="I54" s="54"/>
      <c r="J54" s="102" t="e">
        <f t="shared" si="6"/>
        <v>#DIV/0!</v>
      </c>
      <c r="K54" s="55"/>
      <c r="L54" s="25"/>
      <c r="M54" s="54"/>
      <c r="N54" s="102" t="e">
        <f t="shared" si="7"/>
        <v>#DIV/0!</v>
      </c>
      <c r="O54" s="9" t="e">
        <f t="shared" si="4"/>
        <v>#DIV/0!</v>
      </c>
    </row>
    <row r="55" spans="1:15" ht="15">
      <c r="A55" s="24" t="s">
        <v>47</v>
      </c>
      <c r="B55" s="12"/>
      <c r="C55" s="13"/>
      <c r="D55" s="25"/>
      <c r="E55" s="127"/>
      <c r="F55" s="102" t="e">
        <f t="shared" si="5"/>
        <v>#DIV/0!</v>
      </c>
      <c r="G55" s="13"/>
      <c r="H55" s="25"/>
      <c r="I55" s="54"/>
      <c r="J55" s="102" t="e">
        <f t="shared" si="6"/>
        <v>#DIV/0!</v>
      </c>
      <c r="K55" s="55"/>
      <c r="L55" s="25"/>
      <c r="M55" s="54"/>
      <c r="N55" s="102" t="e">
        <f t="shared" si="7"/>
        <v>#DIV/0!</v>
      </c>
      <c r="O55" s="9" t="e">
        <f t="shared" si="4"/>
        <v>#DIV/0!</v>
      </c>
    </row>
    <row r="56" spans="1:15" ht="15">
      <c r="A56" s="24" t="s">
        <v>81</v>
      </c>
      <c r="B56" s="12"/>
      <c r="C56" s="13"/>
      <c r="D56" s="25"/>
      <c r="E56" s="127"/>
      <c r="F56" s="102" t="e">
        <f t="shared" si="5"/>
        <v>#DIV/0!</v>
      </c>
      <c r="G56" s="13"/>
      <c r="H56" s="25"/>
      <c r="I56" s="54"/>
      <c r="J56" s="102" t="e">
        <f t="shared" si="6"/>
        <v>#DIV/0!</v>
      </c>
      <c r="K56" s="55"/>
      <c r="L56" s="25"/>
      <c r="M56" s="54"/>
      <c r="N56" s="102" t="e">
        <f t="shared" si="7"/>
        <v>#DIV/0!</v>
      </c>
      <c r="O56" s="9" t="e">
        <f t="shared" si="4"/>
        <v>#DIV/0!</v>
      </c>
    </row>
    <row r="57" spans="1:15" ht="15">
      <c r="A57" s="24" t="s">
        <v>82</v>
      </c>
      <c r="B57" s="12"/>
      <c r="C57" s="13"/>
      <c r="D57" s="25"/>
      <c r="E57" s="127"/>
      <c r="F57" s="102" t="e">
        <f t="shared" si="5"/>
        <v>#DIV/0!</v>
      </c>
      <c r="G57" s="13"/>
      <c r="H57" s="25"/>
      <c r="I57" s="54"/>
      <c r="J57" s="102" t="e">
        <f t="shared" si="6"/>
        <v>#DIV/0!</v>
      </c>
      <c r="K57" s="55"/>
      <c r="L57" s="25"/>
      <c r="M57" s="54"/>
      <c r="N57" s="102" t="e">
        <f t="shared" si="7"/>
        <v>#DIV/0!</v>
      </c>
      <c r="O57" s="9" t="e">
        <f t="shared" si="4"/>
        <v>#DIV/0!</v>
      </c>
    </row>
    <row r="58" spans="1:15" ht="15">
      <c r="A58" s="24" t="s">
        <v>48</v>
      </c>
      <c r="B58" s="12"/>
      <c r="C58" s="13"/>
      <c r="D58" s="25"/>
      <c r="E58" s="127"/>
      <c r="F58" s="102" t="e">
        <f t="shared" si="5"/>
        <v>#DIV/0!</v>
      </c>
      <c r="G58" s="13"/>
      <c r="H58" s="25"/>
      <c r="I58" s="54"/>
      <c r="J58" s="102" t="e">
        <f t="shared" si="6"/>
        <v>#DIV/0!</v>
      </c>
      <c r="K58" s="55"/>
      <c r="L58" s="25"/>
      <c r="M58" s="54"/>
      <c r="N58" s="102" t="e">
        <f t="shared" si="7"/>
        <v>#DIV/0!</v>
      </c>
      <c r="O58" s="9" t="e">
        <f t="shared" si="4"/>
        <v>#DIV/0!</v>
      </c>
    </row>
    <row r="59" spans="1:15" ht="15">
      <c r="A59" s="24" t="s">
        <v>49</v>
      </c>
      <c r="B59" s="12"/>
      <c r="C59" s="13"/>
      <c r="D59" s="25"/>
      <c r="E59" s="127"/>
      <c r="F59" s="102" t="e">
        <f t="shared" si="5"/>
        <v>#DIV/0!</v>
      </c>
      <c r="G59" s="13"/>
      <c r="H59" s="25"/>
      <c r="I59" s="54"/>
      <c r="J59" s="102" t="e">
        <f t="shared" si="6"/>
        <v>#DIV/0!</v>
      </c>
      <c r="K59" s="55"/>
      <c r="L59" s="25"/>
      <c r="M59" s="54"/>
      <c r="N59" s="102" t="e">
        <f t="shared" si="7"/>
        <v>#DIV/0!</v>
      </c>
      <c r="O59" s="9" t="e">
        <f t="shared" si="4"/>
        <v>#DIV/0!</v>
      </c>
    </row>
    <row r="60" spans="1:15" ht="15">
      <c r="A60" s="24" t="s">
        <v>50</v>
      </c>
      <c r="B60" s="12"/>
      <c r="C60" s="13"/>
      <c r="D60" s="25"/>
      <c r="E60" s="127"/>
      <c r="F60" s="102" t="e">
        <f t="shared" si="5"/>
        <v>#DIV/0!</v>
      </c>
      <c r="G60" s="13"/>
      <c r="H60" s="25"/>
      <c r="I60" s="54"/>
      <c r="J60" s="102" t="e">
        <f t="shared" si="6"/>
        <v>#DIV/0!</v>
      </c>
      <c r="K60" s="55"/>
      <c r="L60" s="25"/>
      <c r="M60" s="54"/>
      <c r="N60" s="102" t="e">
        <f t="shared" si="7"/>
        <v>#DIV/0!</v>
      </c>
      <c r="O60" s="9" t="e">
        <f t="shared" si="4"/>
        <v>#DIV/0!</v>
      </c>
    </row>
    <row r="61" spans="1:15" ht="15">
      <c r="A61" s="24" t="s">
        <v>83</v>
      </c>
      <c r="B61" s="12"/>
      <c r="C61" s="13"/>
      <c r="D61" s="25"/>
      <c r="E61" s="127"/>
      <c r="F61" s="102" t="e">
        <f t="shared" si="5"/>
        <v>#DIV/0!</v>
      </c>
      <c r="G61" s="13"/>
      <c r="H61" s="25"/>
      <c r="I61" s="54"/>
      <c r="J61" s="102" t="e">
        <f t="shared" si="6"/>
        <v>#DIV/0!</v>
      </c>
      <c r="K61" s="55"/>
      <c r="L61" s="25"/>
      <c r="M61" s="54"/>
      <c r="N61" s="102" t="e">
        <f t="shared" si="7"/>
        <v>#DIV/0!</v>
      </c>
      <c r="O61" s="9" t="e">
        <f t="shared" si="4"/>
        <v>#DIV/0!</v>
      </c>
    </row>
    <row r="62" spans="1:15" ht="15">
      <c r="A62" s="24" t="s">
        <v>51</v>
      </c>
      <c r="B62" s="12">
        <v>0</v>
      </c>
      <c r="C62" s="13">
        <v>1000</v>
      </c>
      <c r="D62" s="25">
        <v>879.34</v>
      </c>
      <c r="E62" s="127"/>
      <c r="F62" s="102">
        <f t="shared" si="5"/>
        <v>87.9</v>
      </c>
      <c r="G62" s="13">
        <v>1000</v>
      </c>
      <c r="H62" s="25">
        <v>1412.46</v>
      </c>
      <c r="I62" s="54"/>
      <c r="J62" s="102">
        <f t="shared" si="6"/>
        <v>141.2</v>
      </c>
      <c r="K62" s="55">
        <v>1900</v>
      </c>
      <c r="L62" s="25">
        <v>1902.39</v>
      </c>
      <c r="M62" s="54"/>
      <c r="N62" s="102">
        <f t="shared" si="7"/>
        <v>100.1</v>
      </c>
      <c r="O62" s="9" t="e">
        <f t="shared" si="4"/>
        <v>#DIV/0!</v>
      </c>
    </row>
    <row r="63" spans="1:15" ht="15">
      <c r="A63" s="24" t="s">
        <v>52</v>
      </c>
      <c r="B63" s="12"/>
      <c r="C63" s="13"/>
      <c r="D63" s="25"/>
      <c r="E63" s="127"/>
      <c r="F63" s="102" t="e">
        <f t="shared" si="5"/>
        <v>#DIV/0!</v>
      </c>
      <c r="G63" s="13"/>
      <c r="H63" s="25"/>
      <c r="I63" s="54"/>
      <c r="J63" s="102" t="e">
        <f t="shared" si="6"/>
        <v>#DIV/0!</v>
      </c>
      <c r="K63" s="55"/>
      <c r="L63" s="25"/>
      <c r="M63" s="54"/>
      <c r="N63" s="102" t="e">
        <f t="shared" si="7"/>
        <v>#DIV/0!</v>
      </c>
      <c r="O63" s="9" t="e">
        <f t="shared" si="4"/>
        <v>#DIV/0!</v>
      </c>
    </row>
    <row r="64" spans="1:15" ht="15">
      <c r="A64" s="24" t="s">
        <v>53</v>
      </c>
      <c r="B64" s="12"/>
      <c r="C64" s="13"/>
      <c r="D64" s="25"/>
      <c r="E64" s="127"/>
      <c r="F64" s="102" t="e">
        <f t="shared" si="5"/>
        <v>#DIV/0!</v>
      </c>
      <c r="G64" s="13"/>
      <c r="H64" s="25"/>
      <c r="I64" s="54"/>
      <c r="J64" s="102" t="e">
        <f t="shared" si="6"/>
        <v>#DIV/0!</v>
      </c>
      <c r="K64" s="55"/>
      <c r="L64" s="25"/>
      <c r="M64" s="54"/>
      <c r="N64" s="102" t="e">
        <f t="shared" si="7"/>
        <v>#DIV/0!</v>
      </c>
      <c r="O64" s="9" t="e">
        <f t="shared" si="4"/>
        <v>#DIV/0!</v>
      </c>
    </row>
    <row r="65" spans="1:15" ht="15">
      <c r="A65" s="24" t="s">
        <v>84</v>
      </c>
      <c r="B65" s="12"/>
      <c r="C65" s="13"/>
      <c r="D65" s="25"/>
      <c r="E65" s="127"/>
      <c r="F65" s="102" t="e">
        <f t="shared" si="5"/>
        <v>#DIV/0!</v>
      </c>
      <c r="G65" s="13"/>
      <c r="H65" s="25"/>
      <c r="I65" s="54"/>
      <c r="J65" s="102" t="e">
        <f t="shared" si="6"/>
        <v>#DIV/0!</v>
      </c>
      <c r="K65" s="55"/>
      <c r="L65" s="25"/>
      <c r="M65" s="54"/>
      <c r="N65" s="102" t="e">
        <f t="shared" si="7"/>
        <v>#DIV/0!</v>
      </c>
      <c r="O65" s="9" t="e">
        <f t="shared" si="4"/>
        <v>#DIV/0!</v>
      </c>
    </row>
    <row r="66" spans="1:15" ht="15">
      <c r="A66" s="26" t="s">
        <v>54</v>
      </c>
      <c r="B66" s="12">
        <f>SUM(B50:B65)</f>
        <v>150000</v>
      </c>
      <c r="C66" s="13">
        <f>SUM(C50:C65)</f>
        <v>451000</v>
      </c>
      <c r="D66" s="25">
        <f>SUM(D50:D65)</f>
        <v>295463.34</v>
      </c>
      <c r="E66" s="54">
        <f>SUM(E50:E65)</f>
        <v>0</v>
      </c>
      <c r="F66" s="102">
        <f t="shared" si="5"/>
        <v>65.5</v>
      </c>
      <c r="G66" s="13">
        <f>SUM(G50:G65)</f>
        <v>451000</v>
      </c>
      <c r="H66" s="25">
        <f>SUM(H50:H65)</f>
        <v>359282.46</v>
      </c>
      <c r="I66" s="54">
        <f>SUM(I50:I65)</f>
        <v>0</v>
      </c>
      <c r="J66" s="102">
        <f t="shared" si="6"/>
        <v>79.7</v>
      </c>
      <c r="K66" s="13">
        <f>SUM(K50:K65)</f>
        <v>501100</v>
      </c>
      <c r="L66" s="25">
        <f>SUM(L50:L65)</f>
        <v>501077.39</v>
      </c>
      <c r="M66" s="54">
        <f>SUM(M50:M65)</f>
        <v>0</v>
      </c>
      <c r="N66" s="102">
        <f t="shared" si="7"/>
        <v>100</v>
      </c>
      <c r="O66" s="9">
        <f t="shared" si="4"/>
        <v>334.1</v>
      </c>
    </row>
    <row r="67" spans="1:15" ht="15">
      <c r="A67" s="24" t="s">
        <v>85</v>
      </c>
      <c r="B67" s="14"/>
      <c r="C67" s="15"/>
      <c r="D67" s="27"/>
      <c r="E67" s="56"/>
      <c r="F67" s="102" t="e">
        <f t="shared" si="5"/>
        <v>#DIV/0!</v>
      </c>
      <c r="G67" s="15"/>
      <c r="H67" s="27"/>
      <c r="I67" s="56"/>
      <c r="J67" s="102" t="e">
        <f t="shared" si="6"/>
        <v>#DIV/0!</v>
      </c>
      <c r="K67" s="57"/>
      <c r="L67" s="27"/>
      <c r="M67" s="56"/>
      <c r="N67" s="102" t="e">
        <f t="shared" si="7"/>
        <v>#DIV/0!</v>
      </c>
      <c r="O67" s="9" t="e">
        <f t="shared" si="4"/>
        <v>#DIV/0!</v>
      </c>
    </row>
    <row r="68" spans="1:15" ht="15">
      <c r="A68" s="24" t="s">
        <v>86</v>
      </c>
      <c r="B68" s="14">
        <v>882373</v>
      </c>
      <c r="C68" s="15">
        <v>882373</v>
      </c>
      <c r="D68" s="27">
        <v>441186.49</v>
      </c>
      <c r="E68" s="56"/>
      <c r="F68" s="103">
        <f t="shared" si="5"/>
        <v>50</v>
      </c>
      <c r="G68" s="15">
        <v>882373</v>
      </c>
      <c r="H68" s="27">
        <v>661780</v>
      </c>
      <c r="I68" s="56"/>
      <c r="J68" s="103">
        <f t="shared" si="6"/>
        <v>75</v>
      </c>
      <c r="K68" s="57">
        <v>882373</v>
      </c>
      <c r="L68" s="27">
        <v>882373</v>
      </c>
      <c r="M68" s="56"/>
      <c r="N68" s="103">
        <f t="shared" si="7"/>
        <v>100</v>
      </c>
      <c r="O68" s="9">
        <f t="shared" si="4"/>
        <v>100</v>
      </c>
    </row>
    <row r="69" spans="1:15" ht="15">
      <c r="A69" s="26" t="s">
        <v>87</v>
      </c>
      <c r="B69" s="28"/>
      <c r="C69" s="29"/>
      <c r="D69" s="30"/>
      <c r="E69" s="31"/>
      <c r="F69" s="103" t="e">
        <f t="shared" si="5"/>
        <v>#DIV/0!</v>
      </c>
      <c r="G69" s="29"/>
      <c r="H69" s="30"/>
      <c r="I69" s="31"/>
      <c r="J69" s="103" t="e">
        <f t="shared" si="6"/>
        <v>#DIV/0!</v>
      </c>
      <c r="K69" s="29"/>
      <c r="L69" s="30"/>
      <c r="M69" s="31"/>
      <c r="N69" s="103" t="e">
        <f t="shared" si="7"/>
        <v>#DIV/0!</v>
      </c>
      <c r="O69" s="9" t="e">
        <f t="shared" si="4"/>
        <v>#DIV/0!</v>
      </c>
    </row>
    <row r="70" spans="1:15" ht="15">
      <c r="A70" s="24" t="s">
        <v>88</v>
      </c>
      <c r="B70" s="12">
        <v>3402477</v>
      </c>
      <c r="C70" s="13">
        <v>3402477</v>
      </c>
      <c r="D70" s="25">
        <v>1597295</v>
      </c>
      <c r="E70" s="54"/>
      <c r="F70" s="103">
        <f t="shared" si="5"/>
        <v>46.9</v>
      </c>
      <c r="G70" s="13">
        <v>3329646</v>
      </c>
      <c r="H70" s="25">
        <v>2429105</v>
      </c>
      <c r="I70" s="54"/>
      <c r="J70" s="103">
        <f t="shared" si="6"/>
        <v>73</v>
      </c>
      <c r="K70" s="13">
        <v>3339209</v>
      </c>
      <c r="L70" s="25">
        <v>3339209</v>
      </c>
      <c r="M70" s="54"/>
      <c r="N70" s="103">
        <f t="shared" si="7"/>
        <v>100</v>
      </c>
      <c r="O70" s="9">
        <f t="shared" si="4"/>
        <v>98.1</v>
      </c>
    </row>
    <row r="71" spans="1:15" ht="15">
      <c r="A71" s="24" t="s">
        <v>89</v>
      </c>
      <c r="B71" s="12"/>
      <c r="C71" s="13"/>
      <c r="D71" s="25"/>
      <c r="E71" s="54"/>
      <c r="F71" s="102" t="e">
        <f t="shared" si="5"/>
        <v>#DIV/0!</v>
      </c>
      <c r="G71" s="13"/>
      <c r="H71" s="25"/>
      <c r="I71" s="54"/>
      <c r="J71" s="102" t="e">
        <f t="shared" si="6"/>
        <v>#DIV/0!</v>
      </c>
      <c r="K71" s="13"/>
      <c r="L71" s="25"/>
      <c r="M71" s="54"/>
      <c r="N71" s="102" t="e">
        <f t="shared" si="7"/>
        <v>#DIV/0!</v>
      </c>
      <c r="O71" s="9" t="e">
        <f t="shared" si="4"/>
        <v>#DIV/0!</v>
      </c>
    </row>
    <row r="72" spans="1:15" ht="15">
      <c r="A72" s="24" t="s">
        <v>90</v>
      </c>
      <c r="B72" s="12"/>
      <c r="C72" s="13"/>
      <c r="D72" s="25"/>
      <c r="E72" s="54"/>
      <c r="F72" s="103" t="e">
        <f t="shared" si="5"/>
        <v>#DIV/0!</v>
      </c>
      <c r="G72" s="13"/>
      <c r="H72" s="25"/>
      <c r="I72" s="54"/>
      <c r="J72" s="103" t="e">
        <f t="shared" si="6"/>
        <v>#DIV/0!</v>
      </c>
      <c r="K72" s="13"/>
      <c r="L72" s="25"/>
      <c r="M72" s="54"/>
      <c r="N72" s="103" t="e">
        <f t="shared" si="7"/>
        <v>#DIV/0!</v>
      </c>
      <c r="O72" s="9" t="e">
        <f t="shared" si="4"/>
        <v>#DIV/0!</v>
      </c>
    </row>
    <row r="73" spans="1:15" ht="15">
      <c r="A73" s="24" t="s">
        <v>91</v>
      </c>
      <c r="B73" s="12"/>
      <c r="C73" s="13"/>
      <c r="D73" s="25"/>
      <c r="E73" s="54"/>
      <c r="F73" s="103" t="e">
        <f t="shared" si="5"/>
        <v>#DIV/0!</v>
      </c>
      <c r="G73" s="13"/>
      <c r="H73" s="25"/>
      <c r="I73" s="54"/>
      <c r="J73" s="103" t="e">
        <f t="shared" si="6"/>
        <v>#DIV/0!</v>
      </c>
      <c r="K73" s="13"/>
      <c r="L73" s="25"/>
      <c r="M73" s="54"/>
      <c r="N73" s="103" t="e">
        <f t="shared" si="7"/>
        <v>#DIV/0!</v>
      </c>
      <c r="O73" s="9" t="e">
        <f t="shared" si="4"/>
        <v>#DIV/0!</v>
      </c>
    </row>
    <row r="74" spans="1:15" ht="15">
      <c r="A74" s="26" t="s">
        <v>92</v>
      </c>
      <c r="B74" s="12">
        <f>SUM(B68:B73)</f>
        <v>4284850</v>
      </c>
      <c r="C74" s="13">
        <f>SUM(C68:C73)</f>
        <v>4284850</v>
      </c>
      <c r="D74" s="25">
        <f>SUM(D68:D73)</f>
        <v>2038481.49</v>
      </c>
      <c r="E74" s="54">
        <f>SUM(E68:E73)</f>
        <v>0</v>
      </c>
      <c r="F74" s="102">
        <f t="shared" si="5"/>
        <v>47.6</v>
      </c>
      <c r="G74" s="13">
        <f>SUM(G68:G73)</f>
        <v>4212019</v>
      </c>
      <c r="H74" s="25">
        <f>SUM(H68:H73)</f>
        <v>3090885</v>
      </c>
      <c r="I74" s="54">
        <f>SUM(I68:I73)</f>
        <v>0</v>
      </c>
      <c r="J74" s="102">
        <f t="shared" si="6"/>
        <v>73.4</v>
      </c>
      <c r="K74" s="13">
        <f>SUM(K68:K73)</f>
        <v>4221582</v>
      </c>
      <c r="L74" s="25">
        <f>SUM(L68:L73)</f>
        <v>4221582</v>
      </c>
      <c r="M74" s="54">
        <f>SUM(M68:M73)</f>
        <v>0</v>
      </c>
      <c r="N74" s="102">
        <f t="shared" si="7"/>
        <v>100</v>
      </c>
      <c r="O74" s="9">
        <f t="shared" si="4"/>
        <v>98.5</v>
      </c>
    </row>
    <row r="75" spans="1:15" ht="15.75" thickBot="1">
      <c r="A75" s="32" t="s">
        <v>55</v>
      </c>
      <c r="B75" s="14">
        <f>B66+B74</f>
        <v>4434850</v>
      </c>
      <c r="C75" s="15">
        <f>C66+C74</f>
        <v>4735850</v>
      </c>
      <c r="D75" s="27">
        <f>D66+D74</f>
        <v>2333944.83</v>
      </c>
      <c r="E75" s="56">
        <f>E66+E74</f>
        <v>0</v>
      </c>
      <c r="F75" s="103">
        <f t="shared" si="5"/>
        <v>49.3</v>
      </c>
      <c r="G75" s="15">
        <f>G66+G74</f>
        <v>4663019</v>
      </c>
      <c r="H75" s="27">
        <f>H66+H74</f>
        <v>3450167.46</v>
      </c>
      <c r="I75" s="27">
        <f>I66+I74</f>
        <v>0</v>
      </c>
      <c r="J75" s="103">
        <f t="shared" si="6"/>
        <v>74</v>
      </c>
      <c r="K75" s="15">
        <f>K66+K74</f>
        <v>4722682</v>
      </c>
      <c r="L75" s="27">
        <f>L66+L74</f>
        <v>4722659.39</v>
      </c>
      <c r="M75" s="56">
        <f>M66+M74</f>
        <v>0</v>
      </c>
      <c r="N75" s="103">
        <f t="shared" si="7"/>
        <v>100</v>
      </c>
      <c r="O75" s="9">
        <f t="shared" si="4"/>
        <v>106.5</v>
      </c>
    </row>
    <row r="76" spans="1:15" ht="15.75" thickBot="1">
      <c r="A76" s="33" t="s">
        <v>56</v>
      </c>
      <c r="B76" s="34">
        <f>B75-B37</f>
        <v>0</v>
      </c>
      <c r="C76" s="34">
        <f>C75-C37</f>
        <v>0</v>
      </c>
      <c r="D76" s="34">
        <f>D75-D37</f>
        <v>53245.950000000186</v>
      </c>
      <c r="E76" s="34">
        <f>E75-E37</f>
        <v>0</v>
      </c>
      <c r="F76" s="104" t="e">
        <f t="shared" si="5"/>
        <v>#DIV/0!</v>
      </c>
      <c r="G76" s="34">
        <f>G75-G37</f>
        <v>0</v>
      </c>
      <c r="H76" s="34">
        <f>H75-H37</f>
        <v>110192.71999999974</v>
      </c>
      <c r="I76" s="34">
        <f>I75-'[5]Náklady'!I82</f>
        <v>0</v>
      </c>
      <c r="J76" s="104" t="e">
        <f t="shared" si="6"/>
        <v>#DIV/0!</v>
      </c>
      <c r="K76" s="34">
        <f>K75-K37</f>
        <v>0</v>
      </c>
      <c r="L76" s="34">
        <f>L75-L37</f>
        <v>32710.64999999944</v>
      </c>
      <c r="M76" s="34">
        <f>M75-M37</f>
        <v>0</v>
      </c>
      <c r="N76" s="104" t="e">
        <f t="shared" si="7"/>
        <v>#DIV/0!</v>
      </c>
      <c r="O76" s="9" t="e">
        <f t="shared" si="4"/>
        <v>#DIV/0!</v>
      </c>
    </row>
    <row r="77" spans="1:15" s="96" customFormat="1" ht="15.75" thickBot="1">
      <c r="A77" s="135" t="s">
        <v>93</v>
      </c>
      <c r="B77" s="134"/>
      <c r="C77" s="130"/>
      <c r="D77" s="131">
        <f>D76+E76</f>
        <v>53245.950000000186</v>
      </c>
      <c r="E77" s="131"/>
      <c r="F77" s="131"/>
      <c r="G77" s="131"/>
      <c r="H77" s="131">
        <f>H76+I76</f>
        <v>110192.71999999974</v>
      </c>
      <c r="I77" s="131"/>
      <c r="J77" s="131"/>
      <c r="K77" s="131"/>
      <c r="L77" s="131">
        <f>L76+M76</f>
        <v>32710.64999999944</v>
      </c>
      <c r="M77" s="131"/>
      <c r="N77" s="132"/>
      <c r="O77" s="133"/>
    </row>
    <row r="78" spans="1:15" s="96" customFormat="1" ht="15">
      <c r="A78" s="94"/>
      <c r="B78" s="95"/>
      <c r="C78" s="9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94"/>
      <c r="O78" s="94"/>
    </row>
    <row r="79" ht="15">
      <c r="L79" s="246"/>
    </row>
    <row r="80" spans="1:4" ht="15.75" thickBot="1">
      <c r="A80" s="18" t="s">
        <v>40</v>
      </c>
      <c r="B80" s="48"/>
      <c r="C80" s="37"/>
      <c r="D80" s="237"/>
    </row>
    <row r="81" spans="1:7" ht="15.75" thickBot="1">
      <c r="A81" s="19"/>
      <c r="B81" s="49" t="s">
        <v>10</v>
      </c>
      <c r="C81" s="50" t="s">
        <v>14</v>
      </c>
      <c r="D81" s="249" t="s">
        <v>15</v>
      </c>
      <c r="G81" s="207" t="s">
        <v>116</v>
      </c>
    </row>
    <row r="82" spans="1:7" ht="15">
      <c r="A82" s="20" t="s">
        <v>41</v>
      </c>
      <c r="B82" s="105">
        <v>630446.52</v>
      </c>
      <c r="C82" s="106">
        <v>589211.52</v>
      </c>
      <c r="D82" s="107">
        <v>592748.52</v>
      </c>
      <c r="G82" s="207" t="s">
        <v>117</v>
      </c>
    </row>
    <row r="83" spans="1:7" ht="15">
      <c r="A83" s="20" t="s">
        <v>42</v>
      </c>
      <c r="B83" s="108">
        <v>48663</v>
      </c>
      <c r="C83" s="74">
        <v>48663</v>
      </c>
      <c r="D83" s="75">
        <v>48663</v>
      </c>
      <c r="G83" s="207"/>
    </row>
    <row r="84" spans="1:7" ht="15">
      <c r="A84" s="20" t="s">
        <v>43</v>
      </c>
      <c r="B84" s="108">
        <v>1758.5</v>
      </c>
      <c r="C84" s="74">
        <v>5075.5</v>
      </c>
      <c r="D84" s="75">
        <v>4893.5</v>
      </c>
      <c r="G84" s="207"/>
    </row>
    <row r="85" spans="1:7" ht="15">
      <c r="A85" s="20" t="s">
        <v>44</v>
      </c>
      <c r="B85" s="108">
        <v>25636.79</v>
      </c>
      <c r="C85" s="74">
        <v>25636.79</v>
      </c>
      <c r="D85" s="75">
        <v>25636.79</v>
      </c>
      <c r="G85" s="207"/>
    </row>
    <row r="86" spans="1:7" ht="15">
      <c r="A86" s="20" t="s">
        <v>75</v>
      </c>
      <c r="B86" s="108">
        <v>0</v>
      </c>
      <c r="C86" s="74">
        <v>0</v>
      </c>
      <c r="D86" s="75">
        <v>0</v>
      </c>
      <c r="G86" s="207"/>
    </row>
    <row r="87" spans="1:7" ht="15.75" thickBot="1">
      <c r="A87" s="21" t="s">
        <v>76</v>
      </c>
      <c r="B87" s="109">
        <v>112736.1</v>
      </c>
      <c r="C87" s="76">
        <v>153971.1</v>
      </c>
      <c r="D87" s="77">
        <v>150434.1</v>
      </c>
      <c r="G87" s="207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C1">
      <selection activeCell="G83" sqref="G83"/>
    </sheetView>
  </sheetViews>
  <sheetFormatPr defaultColWidth="9.140625" defaultRowHeight="15"/>
  <cols>
    <col min="1" max="1" width="22.421875" style="0" customWidth="1"/>
    <col min="2" max="2" width="13.7109375" style="47" customWidth="1"/>
    <col min="3" max="3" width="14.421875" style="47" customWidth="1"/>
    <col min="4" max="4" width="12.7109375" style="247" customWidth="1"/>
    <col min="5" max="5" width="12.7109375" style="0" customWidth="1"/>
    <col min="6" max="6" width="6.57421875" style="0" customWidth="1"/>
    <col min="7" max="7" width="14.00390625" style="47" customWidth="1"/>
    <col min="8" max="8" width="13.140625" style="47" customWidth="1"/>
    <col min="9" max="9" width="12.7109375" style="0" customWidth="1"/>
    <col min="10" max="10" width="6.57421875" style="0" customWidth="1"/>
    <col min="11" max="11" width="13.57421875" style="247" customWidth="1"/>
    <col min="12" max="12" width="12.7109375" style="247" customWidth="1"/>
    <col min="13" max="13" width="12.7109375" style="237" customWidth="1"/>
    <col min="14" max="14" width="6.57421875" style="0" customWidth="1"/>
    <col min="15" max="15" width="7.00390625" style="0" bestFit="1" customWidth="1"/>
  </cols>
  <sheetData>
    <row r="1" spans="1:14" ht="15">
      <c r="A1" s="117" t="s">
        <v>64</v>
      </c>
      <c r="B1" s="118"/>
      <c r="C1" s="118"/>
      <c r="D1" s="237"/>
      <c r="E1" s="119" t="s">
        <v>65</v>
      </c>
      <c r="F1" s="117"/>
      <c r="G1" s="118" t="s">
        <v>99</v>
      </c>
      <c r="H1" s="37"/>
      <c r="I1" s="37"/>
      <c r="J1" s="117"/>
      <c r="K1" s="236"/>
      <c r="L1" s="237"/>
      <c r="N1" s="117"/>
    </row>
    <row r="2" spans="1:14" ht="16.5" thickBot="1">
      <c r="A2" s="1" t="s">
        <v>0</v>
      </c>
      <c r="B2" s="38" t="s">
        <v>1</v>
      </c>
      <c r="C2" s="38"/>
      <c r="D2" s="237"/>
      <c r="E2" s="37"/>
      <c r="F2" s="1"/>
      <c r="G2" s="38"/>
      <c r="H2" s="37"/>
      <c r="I2" s="37"/>
      <c r="J2" s="1"/>
      <c r="K2" s="238"/>
      <c r="L2" s="237"/>
      <c r="N2" s="1"/>
    </row>
    <row r="3" spans="1:15" ht="15">
      <c r="A3" s="2" t="s">
        <v>2</v>
      </c>
      <c r="B3" s="39" t="s">
        <v>3</v>
      </c>
      <c r="C3" s="40" t="s">
        <v>4</v>
      </c>
      <c r="D3" s="240" t="s">
        <v>5</v>
      </c>
      <c r="E3" s="62"/>
      <c r="F3" s="4" t="s">
        <v>6</v>
      </c>
      <c r="G3" s="42" t="s">
        <v>4</v>
      </c>
      <c r="H3" s="41" t="s">
        <v>7</v>
      </c>
      <c r="I3" s="62"/>
      <c r="J3" s="4" t="s">
        <v>6</v>
      </c>
      <c r="K3" s="239" t="s">
        <v>4</v>
      </c>
      <c r="L3" s="240" t="s">
        <v>8</v>
      </c>
      <c r="M3" s="241"/>
      <c r="N3" s="4" t="s">
        <v>6</v>
      </c>
      <c r="O3" s="92" t="s">
        <v>62</v>
      </c>
    </row>
    <row r="4" spans="1:15" ht="15.75" customHeight="1" thickBot="1">
      <c r="A4" s="5"/>
      <c r="B4" s="43" t="s">
        <v>9</v>
      </c>
      <c r="C4" s="44" t="s">
        <v>10</v>
      </c>
      <c r="D4" s="243" t="s">
        <v>11</v>
      </c>
      <c r="E4" s="45" t="s">
        <v>12</v>
      </c>
      <c r="F4" s="7" t="s">
        <v>13</v>
      </c>
      <c r="G4" s="46" t="s">
        <v>14</v>
      </c>
      <c r="H4" s="45" t="s">
        <v>11</v>
      </c>
      <c r="I4" s="45" t="s">
        <v>12</v>
      </c>
      <c r="J4" s="7" t="s">
        <v>13</v>
      </c>
      <c r="K4" s="242" t="s">
        <v>15</v>
      </c>
      <c r="L4" s="243" t="s">
        <v>11</v>
      </c>
      <c r="M4" s="243" t="s">
        <v>12</v>
      </c>
      <c r="N4" s="7" t="s">
        <v>13</v>
      </c>
      <c r="O4" s="93" t="s">
        <v>63</v>
      </c>
    </row>
    <row r="5" spans="1:15" ht="15.75" customHeight="1">
      <c r="A5" s="8" t="s">
        <v>16</v>
      </c>
      <c r="B5" s="63">
        <v>915362</v>
      </c>
      <c r="C5" s="64">
        <v>915362</v>
      </c>
      <c r="D5" s="83">
        <v>553258.76</v>
      </c>
      <c r="E5" s="202"/>
      <c r="F5" s="97">
        <f>ROUND((D5+E5)/(C5/100),1)</f>
        <v>60.4</v>
      </c>
      <c r="G5" s="110">
        <v>915362</v>
      </c>
      <c r="H5" s="83">
        <v>699775.9</v>
      </c>
      <c r="I5" s="83"/>
      <c r="J5" s="97">
        <f>ROUND((H5+I5)/(G5/100),1)</f>
        <v>76.4</v>
      </c>
      <c r="K5" s="113">
        <v>986500</v>
      </c>
      <c r="L5" s="83">
        <v>986451.88</v>
      </c>
      <c r="M5" s="83"/>
      <c r="N5" s="97">
        <f>ROUND((L5+M5)/(K5/100),1)</f>
        <v>100</v>
      </c>
      <c r="O5" s="9">
        <f>ROUND((L5+M5)/(B5/100),1)</f>
        <v>107.8</v>
      </c>
    </row>
    <row r="6" spans="1:15" ht="15.75" customHeight="1">
      <c r="A6" s="11" t="s">
        <v>17</v>
      </c>
      <c r="B6" s="65">
        <v>130000</v>
      </c>
      <c r="C6" s="66">
        <v>130000</v>
      </c>
      <c r="D6" s="84">
        <v>0</v>
      </c>
      <c r="E6" s="203"/>
      <c r="F6" s="98">
        <f aca="true" t="shared" si="0" ref="F6:F37">ROUND((D6+E6)/(C6/100),1)</f>
        <v>0</v>
      </c>
      <c r="G6" s="111">
        <v>130000</v>
      </c>
      <c r="H6" s="84"/>
      <c r="I6" s="84"/>
      <c r="J6" s="98">
        <f aca="true" t="shared" si="1" ref="J6:J37">ROUND((H6+I6)/(G6/100),1)</f>
        <v>0</v>
      </c>
      <c r="K6" s="114">
        <v>144500</v>
      </c>
      <c r="L6" s="84">
        <v>144226</v>
      </c>
      <c r="M6" s="84"/>
      <c r="N6" s="98">
        <f aca="true" t="shared" si="2" ref="N6:N37">ROUND((L6+M6)/(K6/100),1)</f>
        <v>99.8</v>
      </c>
      <c r="O6" s="9">
        <f aca="true" t="shared" si="3" ref="O6:O37">ROUND((L6+M6)/(B6/100),1)</f>
        <v>110.9</v>
      </c>
    </row>
    <row r="7" spans="1:15" ht="15.75" customHeight="1">
      <c r="A7" s="11" t="s">
        <v>18</v>
      </c>
      <c r="B7" s="65">
        <v>15000</v>
      </c>
      <c r="C7" s="66">
        <v>15000</v>
      </c>
      <c r="D7" s="84">
        <v>5769.7</v>
      </c>
      <c r="E7" s="203"/>
      <c r="F7" s="98">
        <f t="shared" si="0"/>
        <v>38.5</v>
      </c>
      <c r="G7" s="111">
        <v>15000</v>
      </c>
      <c r="H7" s="84">
        <v>5769.7</v>
      </c>
      <c r="I7" s="84"/>
      <c r="J7" s="98">
        <f t="shared" si="1"/>
        <v>38.5</v>
      </c>
      <c r="K7" s="114">
        <v>13000</v>
      </c>
      <c r="L7" s="84">
        <v>12769.7</v>
      </c>
      <c r="M7" s="84"/>
      <c r="N7" s="98">
        <f t="shared" si="2"/>
        <v>98.2</v>
      </c>
      <c r="O7" s="9">
        <f t="shared" si="3"/>
        <v>85.1</v>
      </c>
    </row>
    <row r="8" spans="1:15" ht="15.75" customHeight="1">
      <c r="A8" s="11" t="s">
        <v>19</v>
      </c>
      <c r="B8" s="65">
        <v>60000</v>
      </c>
      <c r="C8" s="66">
        <v>60000</v>
      </c>
      <c r="D8" s="84">
        <v>30733</v>
      </c>
      <c r="E8" s="203"/>
      <c r="F8" s="98">
        <f t="shared" si="0"/>
        <v>51.2</v>
      </c>
      <c r="G8" s="111">
        <v>60000</v>
      </c>
      <c r="H8" s="84">
        <v>30733</v>
      </c>
      <c r="I8" s="84"/>
      <c r="J8" s="98">
        <f t="shared" si="1"/>
        <v>51.2</v>
      </c>
      <c r="K8" s="114">
        <v>53500</v>
      </c>
      <c r="L8" s="84">
        <v>53244</v>
      </c>
      <c r="M8" s="84"/>
      <c r="N8" s="98">
        <f t="shared" si="2"/>
        <v>99.5</v>
      </c>
      <c r="O8" s="9">
        <f t="shared" si="3"/>
        <v>88.7</v>
      </c>
    </row>
    <row r="9" spans="1:15" ht="15.75" customHeight="1">
      <c r="A9" s="11" t="s">
        <v>20</v>
      </c>
      <c r="B9" s="65"/>
      <c r="C9" s="66"/>
      <c r="D9" s="84"/>
      <c r="E9" s="203"/>
      <c r="F9" s="98" t="e">
        <f t="shared" si="0"/>
        <v>#DIV/0!</v>
      </c>
      <c r="G9" s="111"/>
      <c r="H9" s="84"/>
      <c r="I9" s="84"/>
      <c r="J9" s="98" t="e">
        <f t="shared" si="1"/>
        <v>#DIV/0!</v>
      </c>
      <c r="K9" s="114"/>
      <c r="L9" s="84"/>
      <c r="M9" s="84"/>
      <c r="N9" s="98" t="e">
        <f t="shared" si="2"/>
        <v>#DIV/0!</v>
      </c>
      <c r="O9" s="9" t="e">
        <f t="shared" si="3"/>
        <v>#DIV/0!</v>
      </c>
    </row>
    <row r="10" spans="1:15" ht="15.75" customHeight="1">
      <c r="A10" s="11" t="s">
        <v>21</v>
      </c>
      <c r="B10" s="65"/>
      <c r="C10" s="66"/>
      <c r="D10" s="84"/>
      <c r="E10" s="203"/>
      <c r="F10" s="98" t="e">
        <f t="shared" si="0"/>
        <v>#DIV/0!</v>
      </c>
      <c r="G10" s="111"/>
      <c r="H10" s="84"/>
      <c r="I10" s="84"/>
      <c r="J10" s="98" t="e">
        <f t="shared" si="1"/>
        <v>#DIV/0!</v>
      </c>
      <c r="K10" s="114"/>
      <c r="L10" s="84"/>
      <c r="M10" s="84"/>
      <c r="N10" s="98" t="e">
        <f t="shared" si="2"/>
        <v>#DIV/0!</v>
      </c>
      <c r="O10" s="9" t="e">
        <f t="shared" si="3"/>
        <v>#DIV/0!</v>
      </c>
    </row>
    <row r="11" spans="1:15" ht="15.75" customHeight="1">
      <c r="A11" s="11" t="s">
        <v>22</v>
      </c>
      <c r="B11" s="65"/>
      <c r="C11" s="66"/>
      <c r="D11" s="84"/>
      <c r="E11" s="203"/>
      <c r="F11" s="98" t="e">
        <f t="shared" si="0"/>
        <v>#DIV/0!</v>
      </c>
      <c r="G11" s="111"/>
      <c r="H11" s="84"/>
      <c r="I11" s="84"/>
      <c r="J11" s="98" t="e">
        <f t="shared" si="1"/>
        <v>#DIV/0!</v>
      </c>
      <c r="K11" s="114"/>
      <c r="L11" s="84"/>
      <c r="M11" s="84"/>
      <c r="N11" s="98" t="e">
        <f t="shared" si="2"/>
        <v>#DIV/0!</v>
      </c>
      <c r="O11" s="9" t="e">
        <f t="shared" si="3"/>
        <v>#DIV/0!</v>
      </c>
    </row>
    <row r="12" spans="1:15" ht="15.75" customHeight="1">
      <c r="A12" s="11" t="s">
        <v>66</v>
      </c>
      <c r="B12" s="65"/>
      <c r="C12" s="66"/>
      <c r="D12" s="84"/>
      <c r="E12" s="203"/>
      <c r="F12" s="98" t="e">
        <f t="shared" si="0"/>
        <v>#DIV/0!</v>
      </c>
      <c r="G12" s="111"/>
      <c r="H12" s="84"/>
      <c r="I12" s="84"/>
      <c r="J12" s="98" t="e">
        <f t="shared" si="1"/>
        <v>#DIV/0!</v>
      </c>
      <c r="K12" s="114"/>
      <c r="L12" s="84"/>
      <c r="M12" s="84"/>
      <c r="N12" s="98" t="e">
        <f t="shared" si="2"/>
        <v>#DIV/0!</v>
      </c>
      <c r="O12" s="9" t="e">
        <f t="shared" si="3"/>
        <v>#DIV/0!</v>
      </c>
    </row>
    <row r="13" spans="1:15" ht="15.75" customHeight="1">
      <c r="A13" s="11" t="s">
        <v>67</v>
      </c>
      <c r="B13" s="65"/>
      <c r="C13" s="66"/>
      <c r="D13" s="84"/>
      <c r="E13" s="203"/>
      <c r="F13" s="98" t="e">
        <f t="shared" si="0"/>
        <v>#DIV/0!</v>
      </c>
      <c r="G13" s="111"/>
      <c r="H13" s="84"/>
      <c r="I13" s="84"/>
      <c r="J13" s="98" t="e">
        <f t="shared" si="1"/>
        <v>#DIV/0!</v>
      </c>
      <c r="K13" s="114"/>
      <c r="L13" s="84"/>
      <c r="M13" s="84"/>
      <c r="N13" s="98" t="e">
        <f t="shared" si="2"/>
        <v>#DIV/0!</v>
      </c>
      <c r="O13" s="9" t="e">
        <f t="shared" si="3"/>
        <v>#DIV/0!</v>
      </c>
    </row>
    <row r="14" spans="1:15" ht="15.75" customHeight="1">
      <c r="A14" s="11" t="s">
        <v>68</v>
      </c>
      <c r="B14" s="65"/>
      <c r="C14" s="66"/>
      <c r="D14" s="84"/>
      <c r="E14" s="203"/>
      <c r="F14" s="98" t="e">
        <f t="shared" si="0"/>
        <v>#DIV/0!</v>
      </c>
      <c r="G14" s="111"/>
      <c r="H14" s="84"/>
      <c r="I14" s="84"/>
      <c r="J14" s="98" t="e">
        <f t="shared" si="1"/>
        <v>#DIV/0!</v>
      </c>
      <c r="K14" s="114"/>
      <c r="L14" s="84"/>
      <c r="M14" s="84"/>
      <c r="N14" s="98" t="e">
        <f t="shared" si="2"/>
        <v>#DIV/0!</v>
      </c>
      <c r="O14" s="9" t="e">
        <f t="shared" si="3"/>
        <v>#DIV/0!</v>
      </c>
    </row>
    <row r="15" spans="1:15" ht="15.75" customHeight="1">
      <c r="A15" s="11" t="s">
        <v>23</v>
      </c>
      <c r="B15" s="65">
        <v>400000</v>
      </c>
      <c r="C15" s="66">
        <v>400000</v>
      </c>
      <c r="D15" s="84">
        <v>41519.04</v>
      </c>
      <c r="E15" s="203"/>
      <c r="F15" s="98">
        <f t="shared" si="0"/>
        <v>10.4</v>
      </c>
      <c r="G15" s="111">
        <v>400000</v>
      </c>
      <c r="H15" s="84">
        <v>160989.66</v>
      </c>
      <c r="I15" s="84"/>
      <c r="J15" s="98">
        <f t="shared" si="1"/>
        <v>40.2</v>
      </c>
      <c r="K15" s="114">
        <v>330862</v>
      </c>
      <c r="L15" s="84">
        <v>305206.72</v>
      </c>
      <c r="M15" s="84"/>
      <c r="N15" s="98">
        <f t="shared" si="2"/>
        <v>92.2</v>
      </c>
      <c r="O15" s="9">
        <f t="shared" si="3"/>
        <v>76.3</v>
      </c>
    </row>
    <row r="16" spans="1:15" ht="15.75" customHeight="1">
      <c r="A16" s="11" t="s">
        <v>24</v>
      </c>
      <c r="B16" s="65">
        <v>4000</v>
      </c>
      <c r="C16" s="66">
        <v>4000</v>
      </c>
      <c r="D16" s="84">
        <v>0</v>
      </c>
      <c r="E16" s="203"/>
      <c r="F16" s="98">
        <f t="shared" si="0"/>
        <v>0</v>
      </c>
      <c r="G16" s="111">
        <v>4000</v>
      </c>
      <c r="H16" s="84"/>
      <c r="I16" s="84"/>
      <c r="J16" s="98">
        <f t="shared" si="1"/>
        <v>0</v>
      </c>
      <c r="K16" s="114">
        <v>0</v>
      </c>
      <c r="L16" s="84">
        <v>0</v>
      </c>
      <c r="M16" s="84"/>
      <c r="N16" s="98" t="e">
        <f t="shared" si="2"/>
        <v>#DIV/0!</v>
      </c>
      <c r="O16" s="9">
        <f t="shared" si="3"/>
        <v>0</v>
      </c>
    </row>
    <row r="17" spans="1:15" ht="15.75" customHeight="1">
      <c r="A17" s="11" t="s">
        <v>69</v>
      </c>
      <c r="B17" s="65">
        <v>1500</v>
      </c>
      <c r="C17" s="66">
        <v>1500</v>
      </c>
      <c r="D17" s="84">
        <v>0</v>
      </c>
      <c r="E17" s="203"/>
      <c r="F17" s="98">
        <f t="shared" si="0"/>
        <v>0</v>
      </c>
      <c r="G17" s="111">
        <v>1500</v>
      </c>
      <c r="H17" s="84"/>
      <c r="I17" s="84"/>
      <c r="J17" s="98">
        <f t="shared" si="1"/>
        <v>0</v>
      </c>
      <c r="K17" s="114">
        <v>1500</v>
      </c>
      <c r="L17" s="84">
        <v>97</v>
      </c>
      <c r="M17" s="84"/>
      <c r="N17" s="98">
        <f t="shared" si="2"/>
        <v>6.5</v>
      </c>
      <c r="O17" s="9">
        <f t="shared" si="3"/>
        <v>6.5</v>
      </c>
    </row>
    <row r="18" spans="1:15" ht="15.75" customHeight="1">
      <c r="A18" s="11" t="s">
        <v>25</v>
      </c>
      <c r="B18" s="65">
        <v>200000</v>
      </c>
      <c r="C18" s="66">
        <v>200000</v>
      </c>
      <c r="D18" s="84">
        <v>89844</v>
      </c>
      <c r="E18" s="203"/>
      <c r="F18" s="98">
        <f t="shared" si="0"/>
        <v>44.9</v>
      </c>
      <c r="G18" s="111">
        <v>200000</v>
      </c>
      <c r="H18" s="84">
        <v>146339</v>
      </c>
      <c r="I18" s="84"/>
      <c r="J18" s="98">
        <f t="shared" si="1"/>
        <v>73.2</v>
      </c>
      <c r="K18" s="114">
        <v>206000</v>
      </c>
      <c r="L18" s="84">
        <v>206319</v>
      </c>
      <c r="M18" s="84"/>
      <c r="N18" s="98">
        <f t="shared" si="2"/>
        <v>100.2</v>
      </c>
      <c r="O18" s="9">
        <f t="shared" si="3"/>
        <v>103.2</v>
      </c>
    </row>
    <row r="19" spans="1:15" ht="15.75" customHeight="1">
      <c r="A19" s="11" t="s">
        <v>26</v>
      </c>
      <c r="B19" s="65">
        <v>7783974</v>
      </c>
      <c r="C19" s="66">
        <v>7783974</v>
      </c>
      <c r="D19" s="84">
        <v>3783646.86</v>
      </c>
      <c r="E19" s="203"/>
      <c r="F19" s="98">
        <f t="shared" si="0"/>
        <v>48.6</v>
      </c>
      <c r="G19" s="111">
        <v>7622967</v>
      </c>
      <c r="H19" s="84">
        <v>5654648.44</v>
      </c>
      <c r="I19" s="84"/>
      <c r="J19" s="98">
        <f t="shared" si="1"/>
        <v>74.2</v>
      </c>
      <c r="K19" s="114">
        <v>7652592</v>
      </c>
      <c r="L19" s="84">
        <v>7662858</v>
      </c>
      <c r="M19" s="84"/>
      <c r="N19" s="98">
        <f t="shared" si="2"/>
        <v>100.1</v>
      </c>
      <c r="O19" s="9">
        <f t="shared" si="3"/>
        <v>98.4</v>
      </c>
    </row>
    <row r="20" spans="1:15" ht="15.75" customHeight="1">
      <c r="A20" s="11" t="s">
        <v>27</v>
      </c>
      <c r="B20" s="65"/>
      <c r="C20" s="66"/>
      <c r="D20" s="84"/>
      <c r="E20" s="203"/>
      <c r="F20" s="98" t="e">
        <f t="shared" si="0"/>
        <v>#DIV/0!</v>
      </c>
      <c r="G20" s="111"/>
      <c r="H20" s="84"/>
      <c r="I20" s="84"/>
      <c r="J20" s="98" t="e">
        <f t="shared" si="1"/>
        <v>#DIV/0!</v>
      </c>
      <c r="K20" s="114"/>
      <c r="L20" s="84"/>
      <c r="M20" s="84"/>
      <c r="N20" s="98" t="e">
        <f t="shared" si="2"/>
        <v>#DIV/0!</v>
      </c>
      <c r="O20" s="9" t="e">
        <f t="shared" si="3"/>
        <v>#DIV/0!</v>
      </c>
    </row>
    <row r="21" spans="1:15" ht="15.75" customHeight="1">
      <c r="A21" s="11" t="s">
        <v>28</v>
      </c>
      <c r="B21" s="65"/>
      <c r="C21" s="66"/>
      <c r="D21" s="84"/>
      <c r="E21" s="203"/>
      <c r="F21" s="98" t="e">
        <f t="shared" si="0"/>
        <v>#DIV/0!</v>
      </c>
      <c r="G21" s="111"/>
      <c r="H21" s="84"/>
      <c r="I21" s="84"/>
      <c r="J21" s="98" t="e">
        <f t="shared" si="1"/>
        <v>#DIV/0!</v>
      </c>
      <c r="K21" s="114"/>
      <c r="L21" s="84"/>
      <c r="M21" s="84"/>
      <c r="N21" s="98" t="e">
        <f t="shared" si="2"/>
        <v>#DIV/0!</v>
      </c>
      <c r="O21" s="9" t="e">
        <f t="shared" si="3"/>
        <v>#DIV/0!</v>
      </c>
    </row>
    <row r="22" spans="1:15" ht="15.75" customHeight="1">
      <c r="A22" s="11" t="s">
        <v>29</v>
      </c>
      <c r="B22" s="65"/>
      <c r="C22" s="66"/>
      <c r="D22" s="84"/>
      <c r="E22" s="203"/>
      <c r="F22" s="98" t="e">
        <f t="shared" si="0"/>
        <v>#DIV/0!</v>
      </c>
      <c r="G22" s="111"/>
      <c r="H22" s="84"/>
      <c r="I22" s="84"/>
      <c r="J22" s="98" t="e">
        <f t="shared" si="1"/>
        <v>#DIV/0!</v>
      </c>
      <c r="K22" s="114"/>
      <c r="L22" s="84"/>
      <c r="M22" s="84"/>
      <c r="N22" s="98" t="e">
        <f t="shared" si="2"/>
        <v>#DIV/0!</v>
      </c>
      <c r="O22" s="9" t="e">
        <f t="shared" si="3"/>
        <v>#DIV/0!</v>
      </c>
    </row>
    <row r="23" spans="1:15" ht="15.75" customHeight="1">
      <c r="A23" s="11" t="s">
        <v>30</v>
      </c>
      <c r="B23" s="65"/>
      <c r="C23" s="66"/>
      <c r="D23" s="84"/>
      <c r="E23" s="203"/>
      <c r="F23" s="98" t="e">
        <f t="shared" si="0"/>
        <v>#DIV/0!</v>
      </c>
      <c r="G23" s="111"/>
      <c r="H23" s="84"/>
      <c r="I23" s="84"/>
      <c r="J23" s="98" t="e">
        <f t="shared" si="1"/>
        <v>#DIV/0!</v>
      </c>
      <c r="K23" s="114"/>
      <c r="L23" s="84"/>
      <c r="M23" s="84"/>
      <c r="N23" s="98" t="e">
        <f t="shared" si="2"/>
        <v>#DIV/0!</v>
      </c>
      <c r="O23" s="9" t="e">
        <f t="shared" si="3"/>
        <v>#DIV/0!</v>
      </c>
    </row>
    <row r="24" spans="1:15" ht="15.75" customHeight="1">
      <c r="A24" s="11" t="s">
        <v>70</v>
      </c>
      <c r="B24" s="65"/>
      <c r="C24" s="66"/>
      <c r="D24" s="84"/>
      <c r="E24" s="203"/>
      <c r="F24" s="98" t="e">
        <f t="shared" si="0"/>
        <v>#DIV/0!</v>
      </c>
      <c r="G24" s="111"/>
      <c r="H24" s="84"/>
      <c r="I24" s="84"/>
      <c r="J24" s="98" t="e">
        <f t="shared" si="1"/>
        <v>#DIV/0!</v>
      </c>
      <c r="K24" s="114"/>
      <c r="L24" s="84"/>
      <c r="M24" s="84"/>
      <c r="N24" s="98" t="e">
        <f t="shared" si="2"/>
        <v>#DIV/0!</v>
      </c>
      <c r="O24" s="9" t="e">
        <f t="shared" si="3"/>
        <v>#DIV/0!</v>
      </c>
    </row>
    <row r="25" spans="1:15" ht="15.75" customHeight="1">
      <c r="A25" s="11" t="s">
        <v>31</v>
      </c>
      <c r="B25" s="65"/>
      <c r="C25" s="66"/>
      <c r="D25" s="84"/>
      <c r="E25" s="203"/>
      <c r="F25" s="98" t="e">
        <f t="shared" si="0"/>
        <v>#DIV/0!</v>
      </c>
      <c r="G25" s="111"/>
      <c r="H25" s="84"/>
      <c r="I25" s="84"/>
      <c r="J25" s="98" t="e">
        <f t="shared" si="1"/>
        <v>#DIV/0!</v>
      </c>
      <c r="K25" s="114"/>
      <c r="L25" s="84"/>
      <c r="M25" s="84"/>
      <c r="N25" s="98" t="e">
        <f t="shared" si="2"/>
        <v>#DIV/0!</v>
      </c>
      <c r="O25" s="9" t="e">
        <f t="shared" si="3"/>
        <v>#DIV/0!</v>
      </c>
    </row>
    <row r="26" spans="1:15" ht="15.75" customHeight="1">
      <c r="A26" s="11" t="s">
        <v>32</v>
      </c>
      <c r="B26" s="65"/>
      <c r="C26" s="66"/>
      <c r="D26" s="84"/>
      <c r="E26" s="203"/>
      <c r="F26" s="98" t="e">
        <f t="shared" si="0"/>
        <v>#DIV/0!</v>
      </c>
      <c r="G26" s="111"/>
      <c r="H26" s="84"/>
      <c r="I26" s="84"/>
      <c r="J26" s="98" t="e">
        <f t="shared" si="1"/>
        <v>#DIV/0!</v>
      </c>
      <c r="K26" s="114"/>
      <c r="L26" s="84"/>
      <c r="M26" s="84"/>
      <c r="N26" s="98" t="e">
        <f t="shared" si="2"/>
        <v>#DIV/0!</v>
      </c>
      <c r="O26" s="9" t="e">
        <f t="shared" si="3"/>
        <v>#DIV/0!</v>
      </c>
    </row>
    <row r="27" spans="1:15" ht="15.75" customHeight="1">
      <c r="A27" s="11" t="s">
        <v>71</v>
      </c>
      <c r="B27" s="65"/>
      <c r="C27" s="66"/>
      <c r="D27" s="84"/>
      <c r="E27" s="203"/>
      <c r="F27" s="98" t="e">
        <f t="shared" si="0"/>
        <v>#DIV/0!</v>
      </c>
      <c r="G27" s="111"/>
      <c r="H27" s="84"/>
      <c r="I27" s="84"/>
      <c r="J27" s="98" t="e">
        <f t="shared" si="1"/>
        <v>#DIV/0!</v>
      </c>
      <c r="K27" s="114"/>
      <c r="L27" s="84"/>
      <c r="M27" s="84"/>
      <c r="N27" s="98" t="e">
        <f t="shared" si="2"/>
        <v>#DIV/0!</v>
      </c>
      <c r="O27" s="9" t="e">
        <f t="shared" si="3"/>
        <v>#DIV/0!</v>
      </c>
    </row>
    <row r="28" spans="1:15" ht="15.75" customHeight="1">
      <c r="A28" s="11" t="s">
        <v>33</v>
      </c>
      <c r="B28" s="65"/>
      <c r="C28" s="66"/>
      <c r="D28" s="84"/>
      <c r="E28" s="203"/>
      <c r="F28" s="98" t="e">
        <f t="shared" si="0"/>
        <v>#DIV/0!</v>
      </c>
      <c r="G28" s="111"/>
      <c r="H28" s="84"/>
      <c r="I28" s="84"/>
      <c r="J28" s="98" t="e">
        <f t="shared" si="1"/>
        <v>#DIV/0!</v>
      </c>
      <c r="K28" s="114"/>
      <c r="L28" s="84"/>
      <c r="M28" s="84"/>
      <c r="N28" s="98" t="e">
        <f t="shared" si="2"/>
        <v>#DIV/0!</v>
      </c>
      <c r="O28" s="9" t="e">
        <f t="shared" si="3"/>
        <v>#DIV/0!</v>
      </c>
    </row>
    <row r="29" spans="1:15" ht="15.75" customHeight="1">
      <c r="A29" s="11" t="s">
        <v>34</v>
      </c>
      <c r="B29" s="65">
        <v>41423</v>
      </c>
      <c r="C29" s="66">
        <v>41423</v>
      </c>
      <c r="D29" s="84">
        <v>20712</v>
      </c>
      <c r="E29" s="203"/>
      <c r="F29" s="98">
        <f t="shared" si="0"/>
        <v>50</v>
      </c>
      <c r="G29" s="111">
        <v>41423</v>
      </c>
      <c r="H29" s="84">
        <v>20712</v>
      </c>
      <c r="I29" s="84"/>
      <c r="J29" s="98">
        <f t="shared" si="1"/>
        <v>50</v>
      </c>
      <c r="K29" s="114">
        <v>41423</v>
      </c>
      <c r="L29" s="84">
        <v>41423</v>
      </c>
      <c r="M29" s="84"/>
      <c r="N29" s="98">
        <f t="shared" si="2"/>
        <v>100</v>
      </c>
      <c r="O29" s="9">
        <f t="shared" si="3"/>
        <v>100</v>
      </c>
    </row>
    <row r="30" spans="1:15" ht="15.75" customHeight="1">
      <c r="A30" s="11" t="s">
        <v>72</v>
      </c>
      <c r="B30" s="65"/>
      <c r="C30" s="66"/>
      <c r="D30" s="84"/>
      <c r="E30" s="203"/>
      <c r="F30" s="98" t="e">
        <f t="shared" si="0"/>
        <v>#DIV/0!</v>
      </c>
      <c r="G30" s="111"/>
      <c r="H30" s="84"/>
      <c r="I30" s="84"/>
      <c r="J30" s="98" t="e">
        <f t="shared" si="1"/>
        <v>#DIV/0!</v>
      </c>
      <c r="K30" s="114"/>
      <c r="L30" s="84"/>
      <c r="M30" s="84"/>
      <c r="N30" s="98" t="e">
        <f t="shared" si="2"/>
        <v>#DIV/0!</v>
      </c>
      <c r="O30" s="9" t="e">
        <f t="shared" si="3"/>
        <v>#DIV/0!</v>
      </c>
    </row>
    <row r="31" spans="1:15" ht="15.75" customHeight="1">
      <c r="A31" s="11" t="s">
        <v>35</v>
      </c>
      <c r="B31" s="65"/>
      <c r="C31" s="66"/>
      <c r="D31" s="84"/>
      <c r="E31" s="203"/>
      <c r="F31" s="98" t="e">
        <f t="shared" si="0"/>
        <v>#DIV/0!</v>
      </c>
      <c r="G31" s="111"/>
      <c r="H31" s="84"/>
      <c r="I31" s="84"/>
      <c r="J31" s="98" t="e">
        <f t="shared" si="1"/>
        <v>#DIV/0!</v>
      </c>
      <c r="K31" s="114"/>
      <c r="L31" s="84"/>
      <c r="M31" s="84"/>
      <c r="N31" s="98" t="e">
        <f t="shared" si="2"/>
        <v>#DIV/0!</v>
      </c>
      <c r="O31" s="9" t="e">
        <f t="shared" si="3"/>
        <v>#DIV/0!</v>
      </c>
    </row>
    <row r="32" spans="1:15" ht="15">
      <c r="A32" s="11" t="s">
        <v>73</v>
      </c>
      <c r="B32" s="65"/>
      <c r="C32" s="66"/>
      <c r="D32" s="84"/>
      <c r="E32" s="203"/>
      <c r="F32" s="98" t="e">
        <f t="shared" si="0"/>
        <v>#DIV/0!</v>
      </c>
      <c r="G32" s="111"/>
      <c r="H32" s="84"/>
      <c r="I32" s="84"/>
      <c r="J32" s="98" t="e">
        <f t="shared" si="1"/>
        <v>#DIV/0!</v>
      </c>
      <c r="K32" s="114"/>
      <c r="L32" s="84"/>
      <c r="M32" s="84"/>
      <c r="N32" s="98" t="e">
        <f t="shared" si="2"/>
        <v>#DIV/0!</v>
      </c>
      <c r="O32" s="9" t="e">
        <f t="shared" si="3"/>
        <v>#DIV/0!</v>
      </c>
    </row>
    <row r="33" spans="1:15" ht="15">
      <c r="A33" s="11" t="s">
        <v>36</v>
      </c>
      <c r="B33" s="65"/>
      <c r="C33" s="66"/>
      <c r="D33" s="84"/>
      <c r="E33" s="203"/>
      <c r="F33" s="98" t="e">
        <f t="shared" si="0"/>
        <v>#DIV/0!</v>
      </c>
      <c r="G33" s="111"/>
      <c r="H33" s="84"/>
      <c r="I33" s="84"/>
      <c r="J33" s="98" t="e">
        <f t="shared" si="1"/>
        <v>#DIV/0!</v>
      </c>
      <c r="K33" s="114"/>
      <c r="L33" s="84"/>
      <c r="M33" s="84"/>
      <c r="N33" s="98" t="e">
        <f t="shared" si="2"/>
        <v>#DIV/0!</v>
      </c>
      <c r="O33" s="9" t="e">
        <f t="shared" si="3"/>
        <v>#DIV/0!</v>
      </c>
    </row>
    <row r="34" spans="1:15" ht="15">
      <c r="A34" s="11" t="s">
        <v>74</v>
      </c>
      <c r="B34" s="65">
        <v>200000</v>
      </c>
      <c r="C34" s="66">
        <v>200000</v>
      </c>
      <c r="D34" s="84">
        <v>34921.6</v>
      </c>
      <c r="E34" s="203"/>
      <c r="F34" s="98">
        <f>ROUND((D34+E34)/(C34/100),1)</f>
        <v>17.5</v>
      </c>
      <c r="G34" s="111">
        <v>200000</v>
      </c>
      <c r="H34" s="84">
        <v>34921.6</v>
      </c>
      <c r="I34" s="84"/>
      <c r="J34" s="98">
        <f>ROUND((H34+I34)/(G34/100),1)</f>
        <v>17.5</v>
      </c>
      <c r="K34" s="114">
        <v>192000</v>
      </c>
      <c r="L34" s="84">
        <v>192065.06</v>
      </c>
      <c r="M34" s="84"/>
      <c r="N34" s="98">
        <f>ROUND((L34+M34)/(K34/100),1)</f>
        <v>100</v>
      </c>
      <c r="O34" s="9">
        <f t="shared" si="3"/>
        <v>96</v>
      </c>
    </row>
    <row r="35" spans="1:15" ht="15">
      <c r="A35" s="11" t="s">
        <v>37</v>
      </c>
      <c r="B35" s="67"/>
      <c r="C35" s="68"/>
      <c r="D35" s="85"/>
      <c r="E35" s="204"/>
      <c r="F35" s="99" t="e">
        <f>ROUND((D35+E35)/(C35/100),1)</f>
        <v>#DIV/0!</v>
      </c>
      <c r="G35" s="112"/>
      <c r="H35" s="85"/>
      <c r="I35" s="85"/>
      <c r="J35" s="99" t="e">
        <f>ROUND((H35+I35)/(G35/100),1)</f>
        <v>#DIV/0!</v>
      </c>
      <c r="K35" s="115"/>
      <c r="L35" s="85"/>
      <c r="M35" s="85"/>
      <c r="N35" s="99" t="e">
        <f>ROUND((L35+M35)/(K35/100),1)</f>
        <v>#DIV/0!</v>
      </c>
      <c r="O35" s="9" t="e">
        <f t="shared" si="3"/>
        <v>#DIV/0!</v>
      </c>
    </row>
    <row r="36" spans="1:15" ht="15.75" thickBot="1">
      <c r="A36" s="16" t="s">
        <v>38</v>
      </c>
      <c r="B36" s="86">
        <v>20000</v>
      </c>
      <c r="C36" s="87">
        <v>20000</v>
      </c>
      <c r="D36" s="88">
        <v>10109</v>
      </c>
      <c r="E36" s="205"/>
      <c r="F36" s="99">
        <f>ROUND((D36+E36)/(C36/100),1)</f>
        <v>50.5</v>
      </c>
      <c r="G36" s="88">
        <v>20000</v>
      </c>
      <c r="H36" s="88">
        <v>12770</v>
      </c>
      <c r="I36" s="88"/>
      <c r="J36" s="99">
        <f>ROUND((H36+I36)/(G36/100),1)</f>
        <v>63.9</v>
      </c>
      <c r="K36" s="69">
        <v>18000</v>
      </c>
      <c r="L36" s="88">
        <v>17984</v>
      </c>
      <c r="M36" s="88"/>
      <c r="N36" s="99">
        <f>ROUND((L36+M36)/(K36/100),1)</f>
        <v>99.9</v>
      </c>
      <c r="O36" s="9">
        <f t="shared" si="3"/>
        <v>89.9</v>
      </c>
    </row>
    <row r="37" spans="1:15" ht="15.75" thickBot="1">
      <c r="A37" s="17" t="s">
        <v>39</v>
      </c>
      <c r="B37" s="70">
        <f>SUM(B5:B36)</f>
        <v>9771259</v>
      </c>
      <c r="C37" s="71">
        <f>SUM(C5:C36)</f>
        <v>9771259</v>
      </c>
      <c r="D37" s="72">
        <f>SUM(D5:D36)</f>
        <v>4570513.959999999</v>
      </c>
      <c r="E37" s="206">
        <f>SUM(E5:E35)</f>
        <v>0</v>
      </c>
      <c r="F37" s="100">
        <f t="shared" si="0"/>
        <v>46.8</v>
      </c>
      <c r="G37" s="70">
        <f>SUM(G5:G36)</f>
        <v>9610252</v>
      </c>
      <c r="H37" s="72">
        <f>SUM(H5:H36)</f>
        <v>6766659.3</v>
      </c>
      <c r="I37" s="72">
        <f>SUM(I5:I35)</f>
        <v>0</v>
      </c>
      <c r="J37" s="100">
        <f t="shared" si="1"/>
        <v>70.4</v>
      </c>
      <c r="K37" s="70">
        <f>SUM(K5:K36)</f>
        <v>9639877</v>
      </c>
      <c r="L37" s="72">
        <f>SUM(L5:L36)</f>
        <v>9622644.360000001</v>
      </c>
      <c r="M37" s="73">
        <f>SUM(M5:M35)</f>
        <v>0</v>
      </c>
      <c r="N37" s="100">
        <f t="shared" si="2"/>
        <v>99.8</v>
      </c>
      <c r="O37" s="9">
        <f t="shared" si="3"/>
        <v>98.5</v>
      </c>
    </row>
    <row r="38" spans="1:14" ht="15">
      <c r="A38" s="89"/>
      <c r="B38" s="122"/>
      <c r="C38" s="122"/>
      <c r="D38" s="244"/>
      <c r="E38" s="122"/>
      <c r="F38" s="123"/>
      <c r="G38" s="122"/>
      <c r="H38" s="122"/>
      <c r="I38" s="122"/>
      <c r="J38" s="123"/>
      <c r="K38" s="244"/>
      <c r="L38" s="244"/>
      <c r="M38" s="244"/>
      <c r="N38" s="123"/>
    </row>
    <row r="39" spans="1:14" ht="15.75" thickBot="1">
      <c r="A39" s="35" t="s">
        <v>57</v>
      </c>
      <c r="B39" s="79"/>
      <c r="C39" s="79"/>
      <c r="D39" s="246"/>
      <c r="E39" s="122"/>
      <c r="F39" s="123"/>
      <c r="G39" s="122"/>
      <c r="H39" s="122"/>
      <c r="I39" s="122"/>
      <c r="J39" s="123"/>
      <c r="K39" s="244"/>
      <c r="L39" s="244"/>
      <c r="M39" s="244"/>
      <c r="N39" s="123"/>
    </row>
    <row r="40" spans="1:14" ht="15">
      <c r="A40" s="19"/>
      <c r="B40" s="81" t="s">
        <v>10</v>
      </c>
      <c r="C40" s="80" t="s">
        <v>14</v>
      </c>
      <c r="D40" s="248" t="s">
        <v>15</v>
      </c>
      <c r="E40" s="122"/>
      <c r="F40" s="123"/>
      <c r="G40" s="122"/>
      <c r="H40" s="122"/>
      <c r="I40" s="122"/>
      <c r="J40" s="123"/>
      <c r="K40" s="244"/>
      <c r="L40" s="244"/>
      <c r="M40" s="244"/>
      <c r="N40" s="123"/>
    </row>
    <row r="41" spans="1:14" ht="15">
      <c r="A41" s="20" t="s">
        <v>58</v>
      </c>
      <c r="B41" s="90">
        <v>118673</v>
      </c>
      <c r="C41" s="58">
        <v>0</v>
      </c>
      <c r="D41" s="59">
        <v>0</v>
      </c>
      <c r="E41" s="122"/>
      <c r="F41" s="123"/>
      <c r="G41" s="122"/>
      <c r="H41" s="122"/>
      <c r="I41" s="122"/>
      <c r="J41" s="123"/>
      <c r="K41" s="244"/>
      <c r="L41" s="244"/>
      <c r="M41" s="244"/>
      <c r="N41" s="123"/>
    </row>
    <row r="42" spans="1:14" ht="15">
      <c r="A42" s="36" t="s">
        <v>61</v>
      </c>
      <c r="B42" s="90">
        <v>0</v>
      </c>
      <c r="C42" s="58">
        <v>0</v>
      </c>
      <c r="D42" s="59">
        <v>0</v>
      </c>
      <c r="E42" s="122"/>
      <c r="F42" s="123"/>
      <c r="G42" s="122"/>
      <c r="H42" s="122"/>
      <c r="I42" s="122"/>
      <c r="J42" s="123"/>
      <c r="K42" s="244"/>
      <c r="L42" s="244"/>
      <c r="M42" s="244"/>
      <c r="N42" s="123"/>
    </row>
    <row r="43" spans="1:14" ht="15">
      <c r="A43" s="36" t="s">
        <v>59</v>
      </c>
      <c r="B43" s="90">
        <v>43595.6</v>
      </c>
      <c r="C43" s="58">
        <v>41236.12</v>
      </c>
      <c r="D43" s="59">
        <v>75252.9</v>
      </c>
      <c r="E43" s="122"/>
      <c r="F43" s="123"/>
      <c r="G43" s="122"/>
      <c r="H43" s="122"/>
      <c r="I43" s="122"/>
      <c r="J43" s="123"/>
      <c r="K43" s="244"/>
      <c r="L43" s="244"/>
      <c r="M43" s="244"/>
      <c r="N43" s="123"/>
    </row>
    <row r="44" spans="1:14" ht="15.75" thickBot="1">
      <c r="A44" s="21" t="s">
        <v>60</v>
      </c>
      <c r="B44" s="91">
        <v>0</v>
      </c>
      <c r="C44" s="60">
        <v>0</v>
      </c>
      <c r="D44" s="61">
        <v>0</v>
      </c>
      <c r="E44" s="122"/>
      <c r="F44" s="123"/>
      <c r="G44" s="122"/>
      <c r="H44" s="122"/>
      <c r="I44" s="122"/>
      <c r="J44" s="123"/>
      <c r="K44" s="244"/>
      <c r="L44" s="244"/>
      <c r="M44" s="244"/>
      <c r="N44" s="123"/>
    </row>
    <row r="45" spans="1:14" ht="15">
      <c r="A45" s="89"/>
      <c r="B45" s="122"/>
      <c r="C45" s="122"/>
      <c r="D45" s="244"/>
      <c r="E45" s="122"/>
      <c r="F45" s="123"/>
      <c r="G45" s="122"/>
      <c r="H45" s="122"/>
      <c r="I45" s="122"/>
      <c r="J45" s="123"/>
      <c r="K45" s="244"/>
      <c r="L45" s="244"/>
      <c r="M45" s="244"/>
      <c r="N45" s="123"/>
    </row>
    <row r="47" spans="1:14" ht="16.5" thickBot="1">
      <c r="A47" s="1" t="s">
        <v>45</v>
      </c>
      <c r="B47" s="78" t="s">
        <v>1</v>
      </c>
      <c r="C47" s="78"/>
      <c r="D47" s="246"/>
      <c r="E47" s="37"/>
      <c r="F47" s="1"/>
      <c r="G47" s="78"/>
      <c r="H47" s="79"/>
      <c r="I47" s="37"/>
      <c r="J47" s="1"/>
      <c r="K47" s="245"/>
      <c r="L47" s="246"/>
      <c r="M47" s="246"/>
      <c r="N47" s="1"/>
    </row>
    <row r="48" spans="1:15" ht="15">
      <c r="A48" s="2" t="s">
        <v>2</v>
      </c>
      <c r="B48" s="39" t="s">
        <v>3</v>
      </c>
      <c r="C48" s="40" t="s">
        <v>4</v>
      </c>
      <c r="D48" s="240" t="s">
        <v>5</v>
      </c>
      <c r="E48" s="62"/>
      <c r="F48" s="4" t="s">
        <v>6</v>
      </c>
      <c r="G48" s="42" t="s">
        <v>4</v>
      </c>
      <c r="H48" s="41" t="s">
        <v>7</v>
      </c>
      <c r="I48" s="62"/>
      <c r="J48" s="4" t="s">
        <v>6</v>
      </c>
      <c r="K48" s="239" t="s">
        <v>4</v>
      </c>
      <c r="L48" s="240" t="s">
        <v>8</v>
      </c>
      <c r="M48" s="241"/>
      <c r="N48" s="4" t="s">
        <v>6</v>
      </c>
      <c r="O48" s="92" t="s">
        <v>62</v>
      </c>
    </row>
    <row r="49" spans="1:15" ht="15.75" thickBot="1">
      <c r="A49" s="5"/>
      <c r="B49" s="43" t="s">
        <v>9</v>
      </c>
      <c r="C49" s="44" t="s">
        <v>10</v>
      </c>
      <c r="D49" s="243" t="s">
        <v>11</v>
      </c>
      <c r="E49" s="45" t="s">
        <v>12</v>
      </c>
      <c r="F49" s="7" t="s">
        <v>13</v>
      </c>
      <c r="G49" s="46" t="s">
        <v>14</v>
      </c>
      <c r="H49" s="45" t="s">
        <v>11</v>
      </c>
      <c r="I49" s="45" t="s">
        <v>12</v>
      </c>
      <c r="J49" s="7" t="s">
        <v>13</v>
      </c>
      <c r="K49" s="242" t="s">
        <v>15</v>
      </c>
      <c r="L49" s="243" t="s">
        <v>11</v>
      </c>
      <c r="M49" s="243" t="s">
        <v>12</v>
      </c>
      <c r="N49" s="7" t="s">
        <v>13</v>
      </c>
      <c r="O49" s="93" t="s">
        <v>63</v>
      </c>
    </row>
    <row r="50" spans="1:15" ht="15">
      <c r="A50" s="22" t="s">
        <v>77</v>
      </c>
      <c r="B50" s="9"/>
      <c r="C50" s="10"/>
      <c r="D50" s="23"/>
      <c r="E50" s="52"/>
      <c r="F50" s="101" t="e">
        <f>ROUND((D50+E50)/(C50/100),1)</f>
        <v>#DIV/0!</v>
      </c>
      <c r="G50" s="10"/>
      <c r="H50" s="23"/>
      <c r="I50" s="126"/>
      <c r="J50" s="101" t="e">
        <f>ROUND((H50+I50)/(G50/100),1)</f>
        <v>#DIV/0!</v>
      </c>
      <c r="K50" s="53"/>
      <c r="L50" s="23"/>
      <c r="M50" s="52"/>
      <c r="N50" s="101" t="e">
        <f>ROUND((L50+M50)/(K50/100),1)</f>
        <v>#DIV/0!</v>
      </c>
      <c r="O50" s="9" t="e">
        <f aca="true" t="shared" si="4" ref="O50:O76">ROUND((L50+M50)/(B50/100),1)</f>
        <v>#DIV/0!</v>
      </c>
    </row>
    <row r="51" spans="1:15" ht="15">
      <c r="A51" s="24" t="s">
        <v>78</v>
      </c>
      <c r="B51" s="12">
        <v>790000</v>
      </c>
      <c r="C51" s="13">
        <v>790000</v>
      </c>
      <c r="D51" s="25">
        <v>476948</v>
      </c>
      <c r="E51" s="54"/>
      <c r="F51" s="102">
        <f aca="true" t="shared" si="5" ref="F51:F76">ROUND((D51+E51)/(C51/100),1)</f>
        <v>60.4</v>
      </c>
      <c r="G51" s="13">
        <v>790000</v>
      </c>
      <c r="H51" s="25">
        <v>578343</v>
      </c>
      <c r="I51" s="127"/>
      <c r="J51" s="102">
        <f aca="true" t="shared" si="6" ref="J51:J76">ROUND((H51+I51)/(G51/100),1)</f>
        <v>73.2</v>
      </c>
      <c r="K51" s="55">
        <v>790000</v>
      </c>
      <c r="L51" s="25">
        <v>803676</v>
      </c>
      <c r="M51" s="54"/>
      <c r="N51" s="102">
        <f aca="true" t="shared" si="7" ref="N51:N76">ROUND((L51+M51)/(K51/100),1)</f>
        <v>101.7</v>
      </c>
      <c r="O51" s="9">
        <f t="shared" si="4"/>
        <v>101.7</v>
      </c>
    </row>
    <row r="52" spans="1:15" ht="15">
      <c r="A52" s="24" t="s">
        <v>46</v>
      </c>
      <c r="B52" s="12"/>
      <c r="C52" s="13"/>
      <c r="D52" s="25"/>
      <c r="E52" s="54"/>
      <c r="F52" s="102" t="e">
        <f t="shared" si="5"/>
        <v>#DIV/0!</v>
      </c>
      <c r="G52" s="13"/>
      <c r="H52" s="25"/>
      <c r="I52" s="127"/>
      <c r="J52" s="102" t="e">
        <f t="shared" si="6"/>
        <v>#DIV/0!</v>
      </c>
      <c r="K52" s="55"/>
      <c r="L52" s="25"/>
      <c r="M52" s="54"/>
      <c r="N52" s="102" t="e">
        <f t="shared" si="7"/>
        <v>#DIV/0!</v>
      </c>
      <c r="O52" s="9" t="e">
        <f t="shared" si="4"/>
        <v>#DIV/0!</v>
      </c>
    </row>
    <row r="53" spans="1:15" ht="15">
      <c r="A53" s="24" t="s">
        <v>79</v>
      </c>
      <c r="B53" s="12"/>
      <c r="C53" s="13"/>
      <c r="D53" s="25"/>
      <c r="E53" s="54"/>
      <c r="F53" s="102" t="e">
        <f t="shared" si="5"/>
        <v>#DIV/0!</v>
      </c>
      <c r="G53" s="13"/>
      <c r="H53" s="25"/>
      <c r="I53" s="127"/>
      <c r="J53" s="102" t="e">
        <f t="shared" si="6"/>
        <v>#DIV/0!</v>
      </c>
      <c r="K53" s="55"/>
      <c r="L53" s="25"/>
      <c r="M53" s="54"/>
      <c r="N53" s="102" t="e">
        <f t="shared" si="7"/>
        <v>#DIV/0!</v>
      </c>
      <c r="O53" s="9" t="e">
        <f t="shared" si="4"/>
        <v>#DIV/0!</v>
      </c>
    </row>
    <row r="54" spans="1:15" ht="15">
      <c r="A54" s="24" t="s">
        <v>80</v>
      </c>
      <c r="B54" s="12"/>
      <c r="C54" s="13"/>
      <c r="D54" s="25"/>
      <c r="E54" s="54"/>
      <c r="F54" s="102" t="e">
        <f t="shared" si="5"/>
        <v>#DIV/0!</v>
      </c>
      <c r="G54" s="13"/>
      <c r="H54" s="25"/>
      <c r="I54" s="127"/>
      <c r="J54" s="102" t="e">
        <f t="shared" si="6"/>
        <v>#DIV/0!</v>
      </c>
      <c r="K54" s="55"/>
      <c r="L54" s="25"/>
      <c r="M54" s="54"/>
      <c r="N54" s="102" t="e">
        <f t="shared" si="7"/>
        <v>#DIV/0!</v>
      </c>
      <c r="O54" s="9" t="e">
        <f t="shared" si="4"/>
        <v>#DIV/0!</v>
      </c>
    </row>
    <row r="55" spans="1:15" ht="15">
      <c r="A55" s="24" t="s">
        <v>47</v>
      </c>
      <c r="B55" s="12"/>
      <c r="C55" s="13"/>
      <c r="D55" s="25"/>
      <c r="E55" s="54"/>
      <c r="F55" s="102" t="e">
        <f t="shared" si="5"/>
        <v>#DIV/0!</v>
      </c>
      <c r="G55" s="13"/>
      <c r="H55" s="25"/>
      <c r="I55" s="127"/>
      <c r="J55" s="102" t="e">
        <f t="shared" si="6"/>
        <v>#DIV/0!</v>
      </c>
      <c r="K55" s="55"/>
      <c r="L55" s="25"/>
      <c r="M55" s="54"/>
      <c r="N55" s="102" t="e">
        <f t="shared" si="7"/>
        <v>#DIV/0!</v>
      </c>
      <c r="O55" s="9" t="e">
        <f t="shared" si="4"/>
        <v>#DIV/0!</v>
      </c>
    </row>
    <row r="56" spans="1:15" ht="15">
      <c r="A56" s="24" t="s">
        <v>81</v>
      </c>
      <c r="B56" s="12"/>
      <c r="C56" s="13"/>
      <c r="D56" s="25"/>
      <c r="E56" s="54"/>
      <c r="F56" s="102" t="e">
        <f t="shared" si="5"/>
        <v>#DIV/0!</v>
      </c>
      <c r="G56" s="13"/>
      <c r="H56" s="25"/>
      <c r="I56" s="127"/>
      <c r="J56" s="102" t="e">
        <f t="shared" si="6"/>
        <v>#DIV/0!</v>
      </c>
      <c r="K56" s="55"/>
      <c r="L56" s="25"/>
      <c r="M56" s="54"/>
      <c r="N56" s="102" t="e">
        <f t="shared" si="7"/>
        <v>#DIV/0!</v>
      </c>
      <c r="O56" s="9" t="e">
        <f t="shared" si="4"/>
        <v>#DIV/0!</v>
      </c>
    </row>
    <row r="57" spans="1:15" ht="15">
      <c r="A57" s="24" t="s">
        <v>82</v>
      </c>
      <c r="B57" s="12"/>
      <c r="C57" s="13"/>
      <c r="D57" s="25"/>
      <c r="E57" s="54"/>
      <c r="F57" s="102" t="e">
        <f t="shared" si="5"/>
        <v>#DIV/0!</v>
      </c>
      <c r="G57" s="13"/>
      <c r="H57" s="25"/>
      <c r="I57" s="127"/>
      <c r="J57" s="102" t="e">
        <f t="shared" si="6"/>
        <v>#DIV/0!</v>
      </c>
      <c r="K57" s="55"/>
      <c r="L57" s="25"/>
      <c r="M57" s="54"/>
      <c r="N57" s="102" t="e">
        <f t="shared" si="7"/>
        <v>#DIV/0!</v>
      </c>
      <c r="O57" s="9" t="e">
        <f t="shared" si="4"/>
        <v>#DIV/0!</v>
      </c>
    </row>
    <row r="58" spans="1:15" ht="15">
      <c r="A58" s="24" t="s">
        <v>48</v>
      </c>
      <c r="B58" s="12"/>
      <c r="C58" s="13"/>
      <c r="D58" s="25"/>
      <c r="E58" s="54"/>
      <c r="F58" s="102" t="e">
        <f t="shared" si="5"/>
        <v>#DIV/0!</v>
      </c>
      <c r="G58" s="13"/>
      <c r="H58" s="25"/>
      <c r="I58" s="127"/>
      <c r="J58" s="102" t="e">
        <f t="shared" si="6"/>
        <v>#DIV/0!</v>
      </c>
      <c r="K58" s="55"/>
      <c r="L58" s="25"/>
      <c r="M58" s="54"/>
      <c r="N58" s="102" t="e">
        <f t="shared" si="7"/>
        <v>#DIV/0!</v>
      </c>
      <c r="O58" s="9" t="e">
        <f t="shared" si="4"/>
        <v>#DIV/0!</v>
      </c>
    </row>
    <row r="59" spans="1:15" ht="15">
      <c r="A59" s="24" t="s">
        <v>49</v>
      </c>
      <c r="B59" s="12"/>
      <c r="C59" s="13"/>
      <c r="D59" s="25"/>
      <c r="E59" s="54"/>
      <c r="F59" s="102" t="e">
        <f t="shared" si="5"/>
        <v>#DIV/0!</v>
      </c>
      <c r="G59" s="13"/>
      <c r="H59" s="25"/>
      <c r="I59" s="127"/>
      <c r="J59" s="102" t="e">
        <f t="shared" si="6"/>
        <v>#DIV/0!</v>
      </c>
      <c r="K59" s="55"/>
      <c r="L59" s="25"/>
      <c r="M59" s="54"/>
      <c r="N59" s="102" t="e">
        <f t="shared" si="7"/>
        <v>#DIV/0!</v>
      </c>
      <c r="O59" s="9" t="e">
        <f t="shared" si="4"/>
        <v>#DIV/0!</v>
      </c>
    </row>
    <row r="60" spans="1:15" ht="15">
      <c r="A60" s="24" t="s">
        <v>50</v>
      </c>
      <c r="B60" s="12">
        <v>1112</v>
      </c>
      <c r="C60" s="13">
        <v>1112</v>
      </c>
      <c r="D60" s="25">
        <v>1112</v>
      </c>
      <c r="E60" s="54"/>
      <c r="F60" s="102">
        <f t="shared" si="5"/>
        <v>100</v>
      </c>
      <c r="G60" s="13">
        <v>1112</v>
      </c>
      <c r="H60" s="25">
        <v>1112</v>
      </c>
      <c r="I60" s="127"/>
      <c r="J60" s="102">
        <f t="shared" si="6"/>
        <v>100</v>
      </c>
      <c r="K60" s="55">
        <v>1112</v>
      </c>
      <c r="L60" s="25">
        <v>1112</v>
      </c>
      <c r="M60" s="54"/>
      <c r="N60" s="102">
        <f t="shared" si="7"/>
        <v>100</v>
      </c>
      <c r="O60" s="9">
        <f t="shared" si="4"/>
        <v>100</v>
      </c>
    </row>
    <row r="61" spans="1:15" ht="15">
      <c r="A61" s="24" t="s">
        <v>83</v>
      </c>
      <c r="B61" s="12">
        <v>300000</v>
      </c>
      <c r="C61" s="13">
        <v>300000</v>
      </c>
      <c r="D61" s="25">
        <v>178354</v>
      </c>
      <c r="E61" s="54"/>
      <c r="F61" s="102">
        <f t="shared" si="5"/>
        <v>59.5</v>
      </c>
      <c r="G61" s="13">
        <v>300000</v>
      </c>
      <c r="H61" s="25">
        <v>210724</v>
      </c>
      <c r="I61" s="127"/>
      <c r="J61" s="102">
        <f t="shared" si="6"/>
        <v>70.2</v>
      </c>
      <c r="K61" s="55">
        <v>300000</v>
      </c>
      <c r="L61" s="25">
        <v>303414.3</v>
      </c>
      <c r="M61" s="54"/>
      <c r="N61" s="102">
        <f t="shared" si="7"/>
        <v>101.1</v>
      </c>
      <c r="O61" s="9">
        <f t="shared" si="4"/>
        <v>101.1</v>
      </c>
    </row>
    <row r="62" spans="1:15" ht="15">
      <c r="A62" s="24" t="s">
        <v>51</v>
      </c>
      <c r="B62" s="12">
        <v>200</v>
      </c>
      <c r="C62" s="13">
        <v>200</v>
      </c>
      <c r="D62" s="25">
        <v>89.25</v>
      </c>
      <c r="E62" s="54"/>
      <c r="F62" s="102">
        <f t="shared" si="5"/>
        <v>44.6</v>
      </c>
      <c r="G62" s="13">
        <v>200</v>
      </c>
      <c r="H62" s="25">
        <v>92.17</v>
      </c>
      <c r="I62" s="127"/>
      <c r="J62" s="102">
        <f t="shared" si="6"/>
        <v>46.1</v>
      </c>
      <c r="K62" s="55">
        <v>200</v>
      </c>
      <c r="L62" s="25">
        <v>94.51</v>
      </c>
      <c r="M62" s="54"/>
      <c r="N62" s="102">
        <f t="shared" si="7"/>
        <v>47.3</v>
      </c>
      <c r="O62" s="9">
        <f t="shared" si="4"/>
        <v>47.3</v>
      </c>
    </row>
    <row r="63" spans="1:15" ht="15">
      <c r="A63" s="24" t="s">
        <v>52</v>
      </c>
      <c r="B63" s="12"/>
      <c r="C63" s="13"/>
      <c r="D63" s="25"/>
      <c r="E63" s="54"/>
      <c r="F63" s="102" t="e">
        <f t="shared" si="5"/>
        <v>#DIV/0!</v>
      </c>
      <c r="G63" s="13"/>
      <c r="H63" s="25"/>
      <c r="I63" s="127"/>
      <c r="J63" s="102" t="e">
        <f t="shared" si="6"/>
        <v>#DIV/0!</v>
      </c>
      <c r="K63" s="55"/>
      <c r="L63" s="25"/>
      <c r="M63" s="54"/>
      <c r="N63" s="102" t="e">
        <f t="shared" si="7"/>
        <v>#DIV/0!</v>
      </c>
      <c r="O63" s="9" t="e">
        <f t="shared" si="4"/>
        <v>#DIV/0!</v>
      </c>
    </row>
    <row r="64" spans="1:15" ht="15">
      <c r="A64" s="24" t="s">
        <v>53</v>
      </c>
      <c r="B64" s="12"/>
      <c r="C64" s="13"/>
      <c r="D64" s="25"/>
      <c r="E64" s="54"/>
      <c r="F64" s="102" t="e">
        <f t="shared" si="5"/>
        <v>#DIV/0!</v>
      </c>
      <c r="G64" s="13"/>
      <c r="H64" s="25"/>
      <c r="I64" s="127"/>
      <c r="J64" s="102" t="e">
        <f t="shared" si="6"/>
        <v>#DIV/0!</v>
      </c>
      <c r="K64" s="55"/>
      <c r="L64" s="25"/>
      <c r="M64" s="54"/>
      <c r="N64" s="102" t="e">
        <f t="shared" si="7"/>
        <v>#DIV/0!</v>
      </c>
      <c r="O64" s="9" t="e">
        <f t="shared" si="4"/>
        <v>#DIV/0!</v>
      </c>
    </row>
    <row r="65" spans="1:15" ht="15">
      <c r="A65" s="24" t="s">
        <v>84</v>
      </c>
      <c r="B65" s="12"/>
      <c r="C65" s="13"/>
      <c r="D65" s="25"/>
      <c r="E65" s="54"/>
      <c r="F65" s="102" t="e">
        <f t="shared" si="5"/>
        <v>#DIV/0!</v>
      </c>
      <c r="G65" s="13"/>
      <c r="H65" s="25"/>
      <c r="I65" s="127"/>
      <c r="J65" s="102" t="e">
        <f t="shared" si="6"/>
        <v>#DIV/0!</v>
      </c>
      <c r="K65" s="55"/>
      <c r="L65" s="25"/>
      <c r="M65" s="54"/>
      <c r="N65" s="102" t="e">
        <f t="shared" si="7"/>
        <v>#DIV/0!</v>
      </c>
      <c r="O65" s="9" t="e">
        <f t="shared" si="4"/>
        <v>#DIV/0!</v>
      </c>
    </row>
    <row r="66" spans="1:15" ht="15">
      <c r="A66" s="26" t="s">
        <v>54</v>
      </c>
      <c r="B66" s="12">
        <f>SUM(B50:B65)</f>
        <v>1091312</v>
      </c>
      <c r="C66" s="13">
        <f>SUM(C50:C65)</f>
        <v>1091312</v>
      </c>
      <c r="D66" s="25">
        <f>SUM(D50:D65)</f>
        <v>656503.25</v>
      </c>
      <c r="E66" s="54">
        <f>SUM(E50:E65)</f>
        <v>0</v>
      </c>
      <c r="F66" s="102">
        <f t="shared" si="5"/>
        <v>60.2</v>
      </c>
      <c r="G66" s="13">
        <v>1091312</v>
      </c>
      <c r="H66" s="25">
        <f>SUM(H50:H65)</f>
        <v>790271.17</v>
      </c>
      <c r="I66" s="136">
        <f>SUM(I50:I65)</f>
        <v>0</v>
      </c>
      <c r="J66" s="102">
        <f t="shared" si="6"/>
        <v>72.4</v>
      </c>
      <c r="K66" s="13">
        <v>1091312</v>
      </c>
      <c r="L66" s="25">
        <f>SUM(L50:L65)</f>
        <v>1108296.81</v>
      </c>
      <c r="M66" s="54">
        <f>SUM(M50:M65)</f>
        <v>0</v>
      </c>
      <c r="N66" s="102">
        <f t="shared" si="7"/>
        <v>101.6</v>
      </c>
      <c r="O66" s="9">
        <f t="shared" si="4"/>
        <v>101.6</v>
      </c>
    </row>
    <row r="67" spans="1:15" ht="15">
      <c r="A67" s="24" t="s">
        <v>85</v>
      </c>
      <c r="B67" s="14"/>
      <c r="C67" s="15"/>
      <c r="D67" s="27"/>
      <c r="E67" s="56"/>
      <c r="F67" s="102" t="e">
        <f t="shared" si="5"/>
        <v>#DIV/0!</v>
      </c>
      <c r="G67" s="15"/>
      <c r="H67" s="27"/>
      <c r="I67" s="137"/>
      <c r="J67" s="102" t="e">
        <f t="shared" si="6"/>
        <v>#DIV/0!</v>
      </c>
      <c r="K67" s="57"/>
      <c r="L67" s="27"/>
      <c r="M67" s="56"/>
      <c r="N67" s="102" t="e">
        <f t="shared" si="7"/>
        <v>#DIV/0!</v>
      </c>
      <c r="O67" s="9" t="e">
        <f t="shared" si="4"/>
        <v>#DIV/0!</v>
      </c>
    </row>
    <row r="68" spans="1:15" ht="15">
      <c r="A68" s="24" t="s">
        <v>86</v>
      </c>
      <c r="B68" s="14">
        <v>870973</v>
      </c>
      <c r="C68" s="15">
        <v>870973</v>
      </c>
      <c r="D68" s="27">
        <v>435486.51</v>
      </c>
      <c r="E68" s="56"/>
      <c r="F68" s="103">
        <f t="shared" si="5"/>
        <v>50</v>
      </c>
      <c r="G68" s="15">
        <v>870973</v>
      </c>
      <c r="H68" s="27">
        <v>640076.01</v>
      </c>
      <c r="I68" s="138"/>
      <c r="J68" s="103">
        <f t="shared" si="6"/>
        <v>73.5</v>
      </c>
      <c r="K68" s="57">
        <v>870973</v>
      </c>
      <c r="L68" s="27">
        <v>870973</v>
      </c>
      <c r="M68" s="56"/>
      <c r="N68" s="103">
        <f t="shared" si="7"/>
        <v>100</v>
      </c>
      <c r="O68" s="9">
        <f t="shared" si="4"/>
        <v>100</v>
      </c>
    </row>
    <row r="69" spans="1:15" ht="15">
      <c r="A69" s="26" t="s">
        <v>87</v>
      </c>
      <c r="B69" s="12">
        <v>25000</v>
      </c>
      <c r="C69" s="13">
        <v>25000</v>
      </c>
      <c r="D69" s="25">
        <v>25000</v>
      </c>
      <c r="E69" s="31"/>
      <c r="F69" s="103">
        <f t="shared" si="5"/>
        <v>100</v>
      </c>
      <c r="G69" s="29">
        <v>25000</v>
      </c>
      <c r="H69" s="30">
        <v>25000</v>
      </c>
      <c r="I69" s="31"/>
      <c r="J69" s="103">
        <f t="shared" si="6"/>
        <v>100</v>
      </c>
      <c r="K69" s="29">
        <v>25000</v>
      </c>
      <c r="L69" s="30">
        <v>25000</v>
      </c>
      <c r="M69" s="31"/>
      <c r="N69" s="103">
        <f t="shared" si="7"/>
        <v>100</v>
      </c>
      <c r="O69" s="9">
        <f t="shared" si="4"/>
        <v>100</v>
      </c>
    </row>
    <row r="70" spans="1:15" ht="15">
      <c r="A70" s="24" t="s">
        <v>88</v>
      </c>
      <c r="B70" s="12">
        <v>7783974</v>
      </c>
      <c r="C70" s="13">
        <v>7783974</v>
      </c>
      <c r="D70" s="25">
        <v>3783646.86</v>
      </c>
      <c r="E70" s="54"/>
      <c r="F70" s="103">
        <f t="shared" si="5"/>
        <v>48.6</v>
      </c>
      <c r="G70" s="13">
        <v>7622967</v>
      </c>
      <c r="H70" s="25">
        <v>5654648.44</v>
      </c>
      <c r="I70" s="127"/>
      <c r="J70" s="103">
        <f t="shared" si="6"/>
        <v>74.2</v>
      </c>
      <c r="K70" s="13">
        <v>7652592</v>
      </c>
      <c r="L70" s="25">
        <v>7652592</v>
      </c>
      <c r="M70" s="54"/>
      <c r="N70" s="103">
        <f t="shared" si="7"/>
        <v>100</v>
      </c>
      <c r="O70" s="9">
        <f t="shared" si="4"/>
        <v>98.3</v>
      </c>
    </row>
    <row r="71" spans="1:15" ht="15">
      <c r="A71" s="24" t="s">
        <v>89</v>
      </c>
      <c r="B71" s="12"/>
      <c r="C71" s="13"/>
      <c r="D71" s="25"/>
      <c r="E71" s="54"/>
      <c r="F71" s="102" t="e">
        <f t="shared" si="5"/>
        <v>#DIV/0!</v>
      </c>
      <c r="G71" s="13"/>
      <c r="H71" s="25"/>
      <c r="I71" s="127"/>
      <c r="J71" s="102" t="e">
        <f t="shared" si="6"/>
        <v>#DIV/0!</v>
      </c>
      <c r="K71" s="13"/>
      <c r="L71" s="25"/>
      <c r="M71" s="54"/>
      <c r="N71" s="102" t="e">
        <f t="shared" si="7"/>
        <v>#DIV/0!</v>
      </c>
      <c r="O71" s="9" t="e">
        <f t="shared" si="4"/>
        <v>#DIV/0!</v>
      </c>
    </row>
    <row r="72" spans="1:15" ht="15">
      <c r="A72" s="24" t="s">
        <v>90</v>
      </c>
      <c r="B72" s="12"/>
      <c r="C72" s="13"/>
      <c r="D72" s="25"/>
      <c r="E72" s="54"/>
      <c r="F72" s="103" t="e">
        <f t="shared" si="5"/>
        <v>#DIV/0!</v>
      </c>
      <c r="G72" s="13"/>
      <c r="H72" s="25"/>
      <c r="I72" s="127"/>
      <c r="J72" s="103" t="e">
        <f t="shared" si="6"/>
        <v>#DIV/0!</v>
      </c>
      <c r="K72" s="13"/>
      <c r="L72" s="25"/>
      <c r="M72" s="54"/>
      <c r="N72" s="103" t="e">
        <f t="shared" si="7"/>
        <v>#DIV/0!</v>
      </c>
      <c r="O72" s="9" t="e">
        <f t="shared" si="4"/>
        <v>#DIV/0!</v>
      </c>
    </row>
    <row r="73" spans="1:15" ht="15">
      <c r="A73" s="24" t="s">
        <v>91</v>
      </c>
      <c r="B73" s="12"/>
      <c r="C73" s="13"/>
      <c r="D73" s="25"/>
      <c r="E73" s="54"/>
      <c r="F73" s="103" t="e">
        <f t="shared" si="5"/>
        <v>#DIV/0!</v>
      </c>
      <c r="G73" s="13"/>
      <c r="H73" s="25"/>
      <c r="I73" s="127"/>
      <c r="J73" s="103" t="e">
        <f t="shared" si="6"/>
        <v>#DIV/0!</v>
      </c>
      <c r="K73" s="13"/>
      <c r="L73" s="25"/>
      <c r="M73" s="54"/>
      <c r="N73" s="103" t="e">
        <f t="shared" si="7"/>
        <v>#DIV/0!</v>
      </c>
      <c r="O73" s="9" t="e">
        <f t="shared" si="4"/>
        <v>#DIV/0!</v>
      </c>
    </row>
    <row r="74" spans="1:15" ht="15">
      <c r="A74" s="26" t="s">
        <v>92</v>
      </c>
      <c r="B74" s="12">
        <f>SUM(B68:B73)</f>
        <v>8679947</v>
      </c>
      <c r="C74" s="13">
        <f>SUM(C68:C73)</f>
        <v>8679947</v>
      </c>
      <c r="D74" s="25">
        <f>SUM(D68:D73)</f>
        <v>4244133.37</v>
      </c>
      <c r="E74" s="54">
        <f>SUM(E68:E73)</f>
        <v>0</v>
      </c>
      <c r="F74" s="102">
        <f t="shared" si="5"/>
        <v>48.9</v>
      </c>
      <c r="G74" s="13">
        <f>SUM(G68:G73)</f>
        <v>8518940</v>
      </c>
      <c r="H74" s="25">
        <f>SUM(H68:H73)</f>
        <v>6319724.45</v>
      </c>
      <c r="I74" s="136">
        <f>SUM(I68:I73)</f>
        <v>0</v>
      </c>
      <c r="J74" s="102">
        <f t="shared" si="6"/>
        <v>74.2</v>
      </c>
      <c r="K74" s="13">
        <f>SUM(K68:K73)</f>
        <v>8548565</v>
      </c>
      <c r="L74" s="25">
        <f>SUM(L68:L73)</f>
        <v>8548565</v>
      </c>
      <c r="M74" s="54">
        <f>SUM(M68:M73)</f>
        <v>0</v>
      </c>
      <c r="N74" s="102">
        <f t="shared" si="7"/>
        <v>100</v>
      </c>
      <c r="O74" s="9">
        <f t="shared" si="4"/>
        <v>98.5</v>
      </c>
    </row>
    <row r="75" spans="1:15" ht="15.75" thickBot="1">
      <c r="A75" s="32" t="s">
        <v>55</v>
      </c>
      <c r="B75" s="14">
        <f>B66+B74</f>
        <v>9771259</v>
      </c>
      <c r="C75" s="15">
        <f>C66+C74</f>
        <v>9771259</v>
      </c>
      <c r="D75" s="27">
        <f>D66+D74</f>
        <v>4900636.62</v>
      </c>
      <c r="E75" s="56">
        <f>E66+E74</f>
        <v>0</v>
      </c>
      <c r="F75" s="103">
        <f t="shared" si="5"/>
        <v>50.2</v>
      </c>
      <c r="G75" s="15">
        <f>G66+G74</f>
        <v>9610252</v>
      </c>
      <c r="H75" s="27">
        <f>H66+H74</f>
        <v>7109995.62</v>
      </c>
      <c r="I75" s="208">
        <f>I66+I74</f>
        <v>0</v>
      </c>
      <c r="J75" s="103">
        <f t="shared" si="6"/>
        <v>74</v>
      </c>
      <c r="K75" s="15">
        <f>K66+K74</f>
        <v>9639877</v>
      </c>
      <c r="L75" s="27">
        <f>L66+L74</f>
        <v>9656861.81</v>
      </c>
      <c r="M75" s="56">
        <f>M66+M74</f>
        <v>0</v>
      </c>
      <c r="N75" s="103">
        <f t="shared" si="7"/>
        <v>100.2</v>
      </c>
      <c r="O75" s="9">
        <f t="shared" si="4"/>
        <v>98.8</v>
      </c>
    </row>
    <row r="76" spans="1:15" ht="15.75" thickBot="1">
      <c r="A76" s="33" t="s">
        <v>56</v>
      </c>
      <c r="B76" s="34">
        <f>B75-B37</f>
        <v>0</v>
      </c>
      <c r="C76" s="34">
        <f>C75-C37</f>
        <v>0</v>
      </c>
      <c r="D76" s="34">
        <f>D75-D37</f>
        <v>330122.6600000011</v>
      </c>
      <c r="E76" s="34">
        <f>E75-E37</f>
        <v>0</v>
      </c>
      <c r="F76" s="104" t="e">
        <f t="shared" si="5"/>
        <v>#DIV/0!</v>
      </c>
      <c r="G76" s="34">
        <f>G75-G37</f>
        <v>0</v>
      </c>
      <c r="H76" s="34">
        <f>H75-H37</f>
        <v>343336.3200000003</v>
      </c>
      <c r="I76" s="209">
        <f>I75-'[11]Náklady'!I82</f>
        <v>0</v>
      </c>
      <c r="J76" s="104" t="e">
        <f t="shared" si="6"/>
        <v>#DIV/0!</v>
      </c>
      <c r="K76" s="34">
        <f>K75-K37</f>
        <v>0</v>
      </c>
      <c r="L76" s="34">
        <f>L75-L37</f>
        <v>34217.449999999255</v>
      </c>
      <c r="M76" s="34">
        <f>M75-M37</f>
        <v>0</v>
      </c>
      <c r="N76" s="104" t="e">
        <f t="shared" si="7"/>
        <v>#DIV/0!</v>
      </c>
      <c r="O76" s="9" t="e">
        <f t="shared" si="4"/>
        <v>#DIV/0!</v>
      </c>
    </row>
    <row r="77" spans="1:15" s="96" customFormat="1" ht="15.75" thickBot="1">
      <c r="A77" s="135" t="s">
        <v>93</v>
      </c>
      <c r="B77" s="134"/>
      <c r="C77" s="130"/>
      <c r="D77" s="131">
        <f>D76+E76</f>
        <v>330122.6600000011</v>
      </c>
      <c r="E77" s="131"/>
      <c r="F77" s="131"/>
      <c r="G77" s="131"/>
      <c r="H77" s="131">
        <f>H76+I76</f>
        <v>343336.3200000003</v>
      </c>
      <c r="I77" s="131"/>
      <c r="J77" s="131"/>
      <c r="K77" s="131"/>
      <c r="L77" s="131">
        <f>L76+M76</f>
        <v>34217.449999999255</v>
      </c>
      <c r="M77" s="131"/>
      <c r="N77" s="132"/>
      <c r="O77" s="133"/>
    </row>
    <row r="78" spans="1:15" s="96" customFormat="1" ht="15">
      <c r="A78" s="94"/>
      <c r="B78" s="95"/>
      <c r="C78" s="9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94"/>
      <c r="O78" s="94"/>
    </row>
    <row r="79" ht="15">
      <c r="L79" s="246"/>
    </row>
    <row r="80" spans="1:4" ht="15.75" thickBot="1">
      <c r="A80" s="18" t="s">
        <v>40</v>
      </c>
      <c r="B80" s="48"/>
      <c r="C80" s="37"/>
      <c r="D80" s="237"/>
    </row>
    <row r="81" spans="1:7" ht="15.75" thickBot="1">
      <c r="A81" s="19"/>
      <c r="B81" s="49" t="s">
        <v>10</v>
      </c>
      <c r="C81" s="50" t="s">
        <v>14</v>
      </c>
      <c r="D81" s="249" t="s">
        <v>15</v>
      </c>
      <c r="G81" s="207" t="s">
        <v>118</v>
      </c>
    </row>
    <row r="82" spans="1:7" ht="15">
      <c r="A82" s="20" t="s">
        <v>41</v>
      </c>
      <c r="B82" s="105">
        <v>311846.93</v>
      </c>
      <c r="C82" s="106">
        <v>311846.93</v>
      </c>
      <c r="D82" s="107">
        <v>291135.93</v>
      </c>
      <c r="G82" s="207" t="s">
        <v>119</v>
      </c>
    </row>
    <row r="83" spans="1:7" ht="15">
      <c r="A83" s="20" t="s">
        <v>42</v>
      </c>
      <c r="B83" s="108">
        <v>48586</v>
      </c>
      <c r="C83" s="74">
        <v>48586</v>
      </c>
      <c r="D83" s="75">
        <v>48586</v>
      </c>
      <c r="G83" s="207" t="s">
        <v>120</v>
      </c>
    </row>
    <row r="84" spans="1:7" ht="15">
      <c r="A84" s="20" t="s">
        <v>43</v>
      </c>
      <c r="B84" s="108">
        <v>58065.36</v>
      </c>
      <c r="C84" s="74">
        <v>52308.94</v>
      </c>
      <c r="D84" s="75">
        <v>49145.5</v>
      </c>
      <c r="G84" s="207"/>
    </row>
    <row r="85" spans="1:7" ht="15">
      <c r="A85" s="20" t="s">
        <v>44</v>
      </c>
      <c r="B85" s="108">
        <v>60568.04</v>
      </c>
      <c r="C85" s="74">
        <v>60568.04</v>
      </c>
      <c r="D85" s="75">
        <v>60568.04</v>
      </c>
      <c r="G85" s="207"/>
    </row>
    <row r="86" spans="1:7" ht="15">
      <c r="A86" s="20" t="s">
        <v>75</v>
      </c>
      <c r="B86" s="108">
        <v>0</v>
      </c>
      <c r="C86" s="74">
        <v>0</v>
      </c>
      <c r="D86" s="75">
        <v>0</v>
      </c>
      <c r="G86" s="207"/>
    </row>
    <row r="87" spans="1:7" ht="15.75" thickBot="1">
      <c r="A87" s="21" t="s">
        <v>76</v>
      </c>
      <c r="B87" s="109">
        <v>27112.09</v>
      </c>
      <c r="C87" s="76">
        <v>27112.09</v>
      </c>
      <c r="D87" s="77">
        <v>47823.09</v>
      </c>
      <c r="G87" s="207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B73">
      <selection activeCell="L87" sqref="L87"/>
    </sheetView>
  </sheetViews>
  <sheetFormatPr defaultColWidth="9.140625" defaultRowHeight="15"/>
  <cols>
    <col min="1" max="1" width="22.421875" style="0" customWidth="1"/>
    <col min="2" max="2" width="13.7109375" style="47" customWidth="1"/>
    <col min="3" max="3" width="14.421875" style="47" customWidth="1"/>
    <col min="4" max="4" width="12.7109375" style="247" customWidth="1"/>
    <col min="5" max="5" width="12.7109375" style="0" customWidth="1"/>
    <col min="6" max="6" width="6.57421875" style="0" customWidth="1"/>
    <col min="7" max="7" width="14.00390625" style="47" customWidth="1"/>
    <col min="8" max="8" width="13.140625" style="47" customWidth="1"/>
    <col min="9" max="9" width="12.7109375" style="0" customWidth="1"/>
    <col min="10" max="10" width="6.57421875" style="0" customWidth="1"/>
    <col min="11" max="11" width="13.57421875" style="247" customWidth="1"/>
    <col min="12" max="12" width="12.7109375" style="247" customWidth="1"/>
    <col min="13" max="13" width="12.7109375" style="237" customWidth="1"/>
    <col min="14" max="14" width="6.57421875" style="0" customWidth="1"/>
    <col min="15" max="15" width="7.00390625" style="0" bestFit="1" customWidth="1"/>
  </cols>
  <sheetData>
    <row r="1" spans="1:14" ht="15">
      <c r="A1" s="117" t="s">
        <v>64</v>
      </c>
      <c r="B1" s="118"/>
      <c r="C1" s="118"/>
      <c r="D1" s="237"/>
      <c r="E1" s="119" t="s">
        <v>65</v>
      </c>
      <c r="F1" s="117"/>
      <c r="G1" s="118" t="s">
        <v>100</v>
      </c>
      <c r="H1" s="37"/>
      <c r="I1" s="37"/>
      <c r="J1" s="117"/>
      <c r="K1" s="236"/>
      <c r="L1" s="237"/>
      <c r="N1" s="117"/>
    </row>
    <row r="2" spans="1:14" ht="16.5" thickBot="1">
      <c r="A2" s="1" t="s">
        <v>0</v>
      </c>
      <c r="B2" s="38" t="s">
        <v>1</v>
      </c>
      <c r="C2" s="38"/>
      <c r="D2" s="237"/>
      <c r="E2" s="37"/>
      <c r="F2" s="1"/>
      <c r="G2" s="38"/>
      <c r="H2" s="37"/>
      <c r="I2" s="37"/>
      <c r="J2" s="1"/>
      <c r="K2" s="238"/>
      <c r="L2" s="237"/>
      <c r="N2" s="1"/>
    </row>
    <row r="3" spans="1:15" ht="15">
      <c r="A3" s="2" t="s">
        <v>2</v>
      </c>
      <c r="B3" s="39" t="s">
        <v>3</v>
      </c>
      <c r="C3" s="40" t="s">
        <v>4</v>
      </c>
      <c r="D3" s="240" t="s">
        <v>5</v>
      </c>
      <c r="E3" s="62"/>
      <c r="F3" s="4" t="s">
        <v>6</v>
      </c>
      <c r="G3" s="42" t="s">
        <v>4</v>
      </c>
      <c r="H3" s="41" t="s">
        <v>7</v>
      </c>
      <c r="I3" s="62"/>
      <c r="J3" s="4" t="s">
        <v>6</v>
      </c>
      <c r="K3" s="239" t="s">
        <v>4</v>
      </c>
      <c r="L3" s="240" t="s">
        <v>8</v>
      </c>
      <c r="M3" s="241"/>
      <c r="N3" s="4" t="s">
        <v>6</v>
      </c>
      <c r="O3" s="92" t="s">
        <v>62</v>
      </c>
    </row>
    <row r="4" spans="1:15" ht="15.75" customHeight="1" thickBot="1">
      <c r="A4" s="5"/>
      <c r="B4" s="43" t="s">
        <v>9</v>
      </c>
      <c r="C4" s="44" t="s">
        <v>10</v>
      </c>
      <c r="D4" s="243" t="s">
        <v>11</v>
      </c>
      <c r="E4" s="45" t="s">
        <v>12</v>
      </c>
      <c r="F4" s="7" t="s">
        <v>13</v>
      </c>
      <c r="G4" s="46" t="s">
        <v>14</v>
      </c>
      <c r="H4" s="45" t="s">
        <v>11</v>
      </c>
      <c r="I4" s="45" t="s">
        <v>12</v>
      </c>
      <c r="J4" s="7" t="s">
        <v>13</v>
      </c>
      <c r="K4" s="242" t="s">
        <v>15</v>
      </c>
      <c r="L4" s="243" t="s">
        <v>11</v>
      </c>
      <c r="M4" s="243" t="s">
        <v>12</v>
      </c>
      <c r="N4" s="7" t="s">
        <v>13</v>
      </c>
      <c r="O4" s="93" t="s">
        <v>63</v>
      </c>
    </row>
    <row r="5" spans="1:15" ht="15.75" customHeight="1">
      <c r="A5" s="8" t="s">
        <v>16</v>
      </c>
      <c r="B5" s="63">
        <v>233242</v>
      </c>
      <c r="C5" s="64">
        <v>822242</v>
      </c>
      <c r="D5" s="83">
        <v>406453.3</v>
      </c>
      <c r="E5" s="83">
        <v>15321.03</v>
      </c>
      <c r="F5" s="97">
        <f>ROUND((D5+E5)/(C5/100),1)</f>
        <v>51.3</v>
      </c>
      <c r="G5" s="110">
        <v>813002</v>
      </c>
      <c r="H5" s="83">
        <v>493437.94</v>
      </c>
      <c r="I5" s="83">
        <v>18171.14</v>
      </c>
      <c r="J5" s="97">
        <f>ROUND((H5+I5)/(G5/100),1)</f>
        <v>62.9</v>
      </c>
      <c r="K5" s="113">
        <v>811002</v>
      </c>
      <c r="L5" s="83">
        <v>692077.47</v>
      </c>
      <c r="M5" s="83">
        <v>24836.81</v>
      </c>
      <c r="N5" s="97">
        <f>ROUND((L5+M5)/(K5/100),1)</f>
        <v>88.4</v>
      </c>
      <c r="O5" s="9">
        <f>ROUND((L5+M5)/(B5/100),1)</f>
        <v>307.4</v>
      </c>
    </row>
    <row r="6" spans="1:15" ht="15.75" customHeight="1">
      <c r="A6" s="11" t="s">
        <v>17</v>
      </c>
      <c r="B6" s="65">
        <v>105000</v>
      </c>
      <c r="C6" s="66">
        <v>105000</v>
      </c>
      <c r="D6" s="84">
        <v>48600</v>
      </c>
      <c r="E6" s="84"/>
      <c r="F6" s="98">
        <f aca="true" t="shared" si="0" ref="F6:F37">ROUND((D6+E6)/(C6/100),1)</f>
        <v>46.3</v>
      </c>
      <c r="G6" s="111">
        <v>105000</v>
      </c>
      <c r="H6" s="84">
        <v>83503</v>
      </c>
      <c r="I6" s="84"/>
      <c r="J6" s="98">
        <f aca="true" t="shared" si="1" ref="J6:J37">ROUND((H6+I6)/(G6/100),1)</f>
        <v>79.5</v>
      </c>
      <c r="K6" s="114">
        <v>111000</v>
      </c>
      <c r="L6" s="84">
        <v>110503</v>
      </c>
      <c r="M6" s="84"/>
      <c r="N6" s="98">
        <f aca="true" t="shared" si="2" ref="N6:N37">ROUND((L6+M6)/(K6/100),1)</f>
        <v>99.6</v>
      </c>
      <c r="O6" s="9">
        <f aca="true" t="shared" si="3" ref="O6:O37">ROUND((L6+M6)/(B6/100),1)</f>
        <v>105.2</v>
      </c>
    </row>
    <row r="7" spans="1:15" ht="15.75" customHeight="1">
      <c r="A7" s="11" t="s">
        <v>18</v>
      </c>
      <c r="B7" s="65">
        <v>20000</v>
      </c>
      <c r="C7" s="66">
        <v>20000</v>
      </c>
      <c r="D7" s="84">
        <v>9600</v>
      </c>
      <c r="E7" s="84"/>
      <c r="F7" s="98">
        <f t="shared" si="0"/>
        <v>48</v>
      </c>
      <c r="G7" s="111">
        <v>20000</v>
      </c>
      <c r="H7" s="84">
        <v>14755.56</v>
      </c>
      <c r="I7" s="84"/>
      <c r="J7" s="98">
        <f t="shared" si="1"/>
        <v>73.8</v>
      </c>
      <c r="K7" s="114">
        <v>20000</v>
      </c>
      <c r="L7" s="84">
        <v>19855.56</v>
      </c>
      <c r="M7" s="84"/>
      <c r="N7" s="98">
        <f t="shared" si="2"/>
        <v>99.3</v>
      </c>
      <c r="O7" s="9">
        <f t="shared" si="3"/>
        <v>99.3</v>
      </c>
    </row>
    <row r="8" spans="1:15" ht="15.75" customHeight="1">
      <c r="A8" s="11" t="s">
        <v>19</v>
      </c>
      <c r="B8" s="65">
        <v>40000</v>
      </c>
      <c r="C8" s="66">
        <v>40000</v>
      </c>
      <c r="D8" s="84">
        <v>19661.88</v>
      </c>
      <c r="E8" s="84"/>
      <c r="F8" s="98">
        <f t="shared" si="0"/>
        <v>49.2</v>
      </c>
      <c r="G8" s="111">
        <v>40000</v>
      </c>
      <c r="H8" s="84">
        <v>22407.51</v>
      </c>
      <c r="I8" s="84"/>
      <c r="J8" s="98">
        <f t="shared" si="1"/>
        <v>56</v>
      </c>
      <c r="K8" s="114">
        <v>36000</v>
      </c>
      <c r="L8" s="84">
        <v>35761.18</v>
      </c>
      <c r="M8" s="84"/>
      <c r="N8" s="98">
        <f t="shared" si="2"/>
        <v>99.3</v>
      </c>
      <c r="O8" s="9">
        <f t="shared" si="3"/>
        <v>89.4</v>
      </c>
    </row>
    <row r="9" spans="1:15" ht="15.75" customHeight="1">
      <c r="A9" s="11" t="s">
        <v>20</v>
      </c>
      <c r="B9" s="65">
        <v>320000</v>
      </c>
      <c r="C9" s="66">
        <v>320000</v>
      </c>
      <c r="D9" s="84">
        <v>200249</v>
      </c>
      <c r="E9" s="84"/>
      <c r="F9" s="98">
        <f t="shared" si="0"/>
        <v>62.6</v>
      </c>
      <c r="G9" s="111">
        <v>320000</v>
      </c>
      <c r="H9" s="84">
        <v>200249</v>
      </c>
      <c r="I9" s="84"/>
      <c r="J9" s="98">
        <f t="shared" si="1"/>
        <v>62.6</v>
      </c>
      <c r="K9" s="114">
        <v>346000</v>
      </c>
      <c r="L9" s="84">
        <v>345869.55</v>
      </c>
      <c r="M9" s="84"/>
      <c r="N9" s="98">
        <f t="shared" si="2"/>
        <v>100</v>
      </c>
      <c r="O9" s="9">
        <f t="shared" si="3"/>
        <v>108.1</v>
      </c>
    </row>
    <row r="10" spans="1:15" ht="15.75" customHeight="1">
      <c r="A10" s="11" t="s">
        <v>21</v>
      </c>
      <c r="B10" s="65"/>
      <c r="C10" s="66"/>
      <c r="D10" s="84"/>
      <c r="E10" s="84"/>
      <c r="F10" s="98" t="e">
        <f t="shared" si="0"/>
        <v>#DIV/0!</v>
      </c>
      <c r="G10" s="111"/>
      <c r="H10" s="84"/>
      <c r="I10" s="84"/>
      <c r="J10" s="98" t="e">
        <f t="shared" si="1"/>
        <v>#DIV/0!</v>
      </c>
      <c r="K10" s="114"/>
      <c r="L10" s="84"/>
      <c r="M10" s="84"/>
      <c r="N10" s="98" t="e">
        <f t="shared" si="2"/>
        <v>#DIV/0!</v>
      </c>
      <c r="O10" s="9" t="e">
        <f t="shared" si="3"/>
        <v>#DIV/0!</v>
      </c>
    </row>
    <row r="11" spans="1:15" ht="15.75" customHeight="1">
      <c r="A11" s="11" t="s">
        <v>22</v>
      </c>
      <c r="B11" s="65"/>
      <c r="C11" s="66"/>
      <c r="D11" s="84"/>
      <c r="E11" s="84"/>
      <c r="F11" s="98" t="e">
        <f t="shared" si="0"/>
        <v>#DIV/0!</v>
      </c>
      <c r="G11" s="111"/>
      <c r="H11" s="84"/>
      <c r="I11" s="84"/>
      <c r="J11" s="98" t="e">
        <f t="shared" si="1"/>
        <v>#DIV/0!</v>
      </c>
      <c r="K11" s="114"/>
      <c r="L11" s="84"/>
      <c r="M11" s="84"/>
      <c r="N11" s="98" t="e">
        <f t="shared" si="2"/>
        <v>#DIV/0!</v>
      </c>
      <c r="O11" s="9" t="e">
        <f t="shared" si="3"/>
        <v>#DIV/0!</v>
      </c>
    </row>
    <row r="12" spans="1:15" ht="15.75" customHeight="1">
      <c r="A12" s="11" t="s">
        <v>66</v>
      </c>
      <c r="B12" s="65"/>
      <c r="C12" s="66"/>
      <c r="D12" s="84"/>
      <c r="E12" s="84"/>
      <c r="F12" s="98" t="e">
        <f t="shared" si="0"/>
        <v>#DIV/0!</v>
      </c>
      <c r="G12" s="111"/>
      <c r="H12" s="84"/>
      <c r="I12" s="84"/>
      <c r="J12" s="98" t="e">
        <f t="shared" si="1"/>
        <v>#DIV/0!</v>
      </c>
      <c r="K12" s="114"/>
      <c r="L12" s="84"/>
      <c r="M12" s="84"/>
      <c r="N12" s="98" t="e">
        <f t="shared" si="2"/>
        <v>#DIV/0!</v>
      </c>
      <c r="O12" s="9" t="e">
        <f t="shared" si="3"/>
        <v>#DIV/0!</v>
      </c>
    </row>
    <row r="13" spans="1:15" ht="15.75" customHeight="1">
      <c r="A13" s="11" t="s">
        <v>67</v>
      </c>
      <c r="B13" s="65"/>
      <c r="C13" s="66"/>
      <c r="D13" s="84"/>
      <c r="E13" s="84"/>
      <c r="F13" s="98" t="e">
        <f t="shared" si="0"/>
        <v>#DIV/0!</v>
      </c>
      <c r="G13" s="111"/>
      <c r="H13" s="84"/>
      <c r="I13" s="84"/>
      <c r="J13" s="98" t="e">
        <f t="shared" si="1"/>
        <v>#DIV/0!</v>
      </c>
      <c r="K13" s="114"/>
      <c r="L13" s="84"/>
      <c r="M13" s="84"/>
      <c r="N13" s="98" t="e">
        <f t="shared" si="2"/>
        <v>#DIV/0!</v>
      </c>
      <c r="O13" s="9" t="e">
        <f t="shared" si="3"/>
        <v>#DIV/0!</v>
      </c>
    </row>
    <row r="14" spans="1:15" ht="15.75" customHeight="1">
      <c r="A14" s="11" t="s">
        <v>68</v>
      </c>
      <c r="B14" s="65"/>
      <c r="C14" s="66"/>
      <c r="D14" s="84"/>
      <c r="E14" s="84"/>
      <c r="F14" s="98" t="e">
        <f t="shared" si="0"/>
        <v>#DIV/0!</v>
      </c>
      <c r="G14" s="111"/>
      <c r="H14" s="84"/>
      <c r="I14" s="84"/>
      <c r="J14" s="98" t="e">
        <f t="shared" si="1"/>
        <v>#DIV/0!</v>
      </c>
      <c r="K14" s="114"/>
      <c r="L14" s="84"/>
      <c r="M14" s="84"/>
      <c r="N14" s="98" t="e">
        <f t="shared" si="2"/>
        <v>#DIV/0!</v>
      </c>
      <c r="O14" s="9" t="e">
        <f t="shared" si="3"/>
        <v>#DIV/0!</v>
      </c>
    </row>
    <row r="15" spans="1:15" ht="15.75" customHeight="1">
      <c r="A15" s="11" t="s">
        <v>23</v>
      </c>
      <c r="B15" s="65">
        <v>85000</v>
      </c>
      <c r="C15" s="66">
        <v>60000</v>
      </c>
      <c r="D15" s="84">
        <v>22620.6</v>
      </c>
      <c r="E15" s="84"/>
      <c r="F15" s="98">
        <f t="shared" si="0"/>
        <v>37.7</v>
      </c>
      <c r="G15" s="111">
        <v>60000</v>
      </c>
      <c r="H15" s="84">
        <v>26032.5</v>
      </c>
      <c r="I15" s="84"/>
      <c r="J15" s="98">
        <f t="shared" si="1"/>
        <v>43.4</v>
      </c>
      <c r="K15" s="114">
        <v>35000</v>
      </c>
      <c r="L15" s="84">
        <v>34246.4</v>
      </c>
      <c r="M15" s="84"/>
      <c r="N15" s="98">
        <f t="shared" si="2"/>
        <v>97.8</v>
      </c>
      <c r="O15" s="9">
        <f t="shared" si="3"/>
        <v>40.3</v>
      </c>
    </row>
    <row r="16" spans="1:15" ht="15.75" customHeight="1">
      <c r="A16" s="11" t="s">
        <v>24</v>
      </c>
      <c r="B16" s="65">
        <v>1000</v>
      </c>
      <c r="C16" s="66">
        <v>1000</v>
      </c>
      <c r="D16" s="84">
        <v>0</v>
      </c>
      <c r="E16" s="84"/>
      <c r="F16" s="98">
        <f t="shared" si="0"/>
        <v>0</v>
      </c>
      <c r="G16" s="111">
        <v>1000</v>
      </c>
      <c r="H16" s="84">
        <v>0</v>
      </c>
      <c r="I16" s="84"/>
      <c r="J16" s="98">
        <f t="shared" si="1"/>
        <v>0</v>
      </c>
      <c r="K16" s="114">
        <v>0</v>
      </c>
      <c r="L16" s="84"/>
      <c r="M16" s="84"/>
      <c r="N16" s="98" t="e">
        <f t="shared" si="2"/>
        <v>#DIV/0!</v>
      </c>
      <c r="O16" s="9">
        <f t="shared" si="3"/>
        <v>0</v>
      </c>
    </row>
    <row r="17" spans="1:15" ht="15.75" customHeight="1">
      <c r="A17" s="11" t="s">
        <v>69</v>
      </c>
      <c r="B17" s="65">
        <v>1000</v>
      </c>
      <c r="C17" s="66">
        <v>1000</v>
      </c>
      <c r="D17" s="84">
        <v>150</v>
      </c>
      <c r="E17" s="84"/>
      <c r="F17" s="98">
        <f t="shared" si="0"/>
        <v>15</v>
      </c>
      <c r="G17" s="111">
        <v>1000</v>
      </c>
      <c r="H17" s="84">
        <v>194</v>
      </c>
      <c r="I17" s="84"/>
      <c r="J17" s="98">
        <f t="shared" si="1"/>
        <v>19.4</v>
      </c>
      <c r="K17" s="114">
        <v>1000</v>
      </c>
      <c r="L17" s="84">
        <v>194</v>
      </c>
      <c r="M17" s="84"/>
      <c r="N17" s="98">
        <f t="shared" si="2"/>
        <v>19.4</v>
      </c>
      <c r="O17" s="9">
        <f t="shared" si="3"/>
        <v>19.4</v>
      </c>
    </row>
    <row r="18" spans="1:15" ht="15.75" customHeight="1">
      <c r="A18" s="11" t="s">
        <v>25</v>
      </c>
      <c r="B18" s="65">
        <v>260000</v>
      </c>
      <c r="C18" s="66">
        <v>260000</v>
      </c>
      <c r="D18" s="84">
        <v>116432.98</v>
      </c>
      <c r="E18" s="84"/>
      <c r="F18" s="98">
        <f t="shared" si="0"/>
        <v>44.8</v>
      </c>
      <c r="G18" s="111">
        <v>260000</v>
      </c>
      <c r="H18" s="84">
        <v>161246.68</v>
      </c>
      <c r="I18" s="84"/>
      <c r="J18" s="98">
        <f t="shared" si="1"/>
        <v>62</v>
      </c>
      <c r="K18" s="114">
        <v>260000</v>
      </c>
      <c r="L18" s="84">
        <v>234256.44</v>
      </c>
      <c r="M18" s="84"/>
      <c r="N18" s="98">
        <f t="shared" si="2"/>
        <v>90.1</v>
      </c>
      <c r="O18" s="9">
        <f t="shared" si="3"/>
        <v>90.1</v>
      </c>
    </row>
    <row r="19" spans="1:15" ht="15.75" customHeight="1">
      <c r="A19" s="11" t="s">
        <v>26</v>
      </c>
      <c r="B19" s="65">
        <v>4432355</v>
      </c>
      <c r="C19" s="66">
        <v>4432355</v>
      </c>
      <c r="D19" s="84">
        <v>2118150</v>
      </c>
      <c r="E19" s="84">
        <v>9268</v>
      </c>
      <c r="F19" s="98">
        <f t="shared" si="0"/>
        <v>48</v>
      </c>
      <c r="G19" s="111">
        <v>4337291</v>
      </c>
      <c r="H19" s="84">
        <v>3209447</v>
      </c>
      <c r="I19" s="84">
        <v>11023</v>
      </c>
      <c r="J19" s="98">
        <f t="shared" si="1"/>
        <v>74.3</v>
      </c>
      <c r="K19" s="114">
        <v>4351755</v>
      </c>
      <c r="L19" s="84">
        <v>4395331</v>
      </c>
      <c r="M19" s="84">
        <v>15457</v>
      </c>
      <c r="N19" s="98">
        <f t="shared" si="2"/>
        <v>101.4</v>
      </c>
      <c r="O19" s="9">
        <f t="shared" si="3"/>
        <v>99.5</v>
      </c>
    </row>
    <row r="20" spans="1:15" ht="15.75" customHeight="1">
      <c r="A20" s="11" t="s">
        <v>27</v>
      </c>
      <c r="B20" s="65"/>
      <c r="C20" s="66"/>
      <c r="D20" s="84"/>
      <c r="E20" s="84"/>
      <c r="F20" s="98" t="e">
        <f t="shared" si="0"/>
        <v>#DIV/0!</v>
      </c>
      <c r="G20" s="111"/>
      <c r="H20" s="84"/>
      <c r="I20" s="84"/>
      <c r="J20" s="98" t="e">
        <f t="shared" si="1"/>
        <v>#DIV/0!</v>
      </c>
      <c r="K20" s="114"/>
      <c r="L20" s="84"/>
      <c r="M20" s="84"/>
      <c r="N20" s="98" t="e">
        <f t="shared" si="2"/>
        <v>#DIV/0!</v>
      </c>
      <c r="O20" s="9" t="e">
        <f t="shared" si="3"/>
        <v>#DIV/0!</v>
      </c>
    </row>
    <row r="21" spans="1:15" ht="15.75" customHeight="1">
      <c r="A21" s="11" t="s">
        <v>28</v>
      </c>
      <c r="B21" s="65"/>
      <c r="C21" s="66"/>
      <c r="D21" s="84"/>
      <c r="E21" s="84"/>
      <c r="F21" s="98" t="e">
        <f t="shared" si="0"/>
        <v>#DIV/0!</v>
      </c>
      <c r="G21" s="111"/>
      <c r="H21" s="84"/>
      <c r="I21" s="84"/>
      <c r="J21" s="98" t="e">
        <f t="shared" si="1"/>
        <v>#DIV/0!</v>
      </c>
      <c r="K21" s="114"/>
      <c r="L21" s="84"/>
      <c r="M21" s="84"/>
      <c r="N21" s="98" t="e">
        <f t="shared" si="2"/>
        <v>#DIV/0!</v>
      </c>
      <c r="O21" s="9" t="e">
        <f t="shared" si="3"/>
        <v>#DIV/0!</v>
      </c>
    </row>
    <row r="22" spans="1:15" ht="15.75" customHeight="1">
      <c r="A22" s="11" t="s">
        <v>29</v>
      </c>
      <c r="B22" s="65"/>
      <c r="C22" s="66"/>
      <c r="D22" s="84"/>
      <c r="E22" s="84"/>
      <c r="F22" s="98" t="e">
        <f t="shared" si="0"/>
        <v>#DIV/0!</v>
      </c>
      <c r="G22" s="111"/>
      <c r="H22" s="84"/>
      <c r="I22" s="84"/>
      <c r="J22" s="98" t="e">
        <f t="shared" si="1"/>
        <v>#DIV/0!</v>
      </c>
      <c r="K22" s="114"/>
      <c r="L22" s="84"/>
      <c r="M22" s="84"/>
      <c r="N22" s="98" t="e">
        <f t="shared" si="2"/>
        <v>#DIV/0!</v>
      </c>
      <c r="O22" s="9" t="e">
        <f t="shared" si="3"/>
        <v>#DIV/0!</v>
      </c>
    </row>
    <row r="23" spans="1:15" ht="15.75" customHeight="1">
      <c r="A23" s="11" t="s">
        <v>30</v>
      </c>
      <c r="B23" s="65"/>
      <c r="C23" s="66"/>
      <c r="D23" s="84"/>
      <c r="E23" s="84"/>
      <c r="F23" s="98" t="e">
        <f t="shared" si="0"/>
        <v>#DIV/0!</v>
      </c>
      <c r="G23" s="111"/>
      <c r="H23" s="84"/>
      <c r="I23" s="84"/>
      <c r="J23" s="98" t="e">
        <f t="shared" si="1"/>
        <v>#DIV/0!</v>
      </c>
      <c r="K23" s="114"/>
      <c r="L23" s="84"/>
      <c r="M23" s="84"/>
      <c r="N23" s="98" t="e">
        <f t="shared" si="2"/>
        <v>#DIV/0!</v>
      </c>
      <c r="O23" s="9" t="e">
        <f t="shared" si="3"/>
        <v>#DIV/0!</v>
      </c>
    </row>
    <row r="24" spans="1:15" ht="15.75" customHeight="1">
      <c r="A24" s="11" t="s">
        <v>70</v>
      </c>
      <c r="B24" s="65"/>
      <c r="C24" s="66"/>
      <c r="D24" s="84"/>
      <c r="E24" s="84"/>
      <c r="F24" s="98" t="e">
        <f t="shared" si="0"/>
        <v>#DIV/0!</v>
      </c>
      <c r="G24" s="111"/>
      <c r="H24" s="84"/>
      <c r="I24" s="84"/>
      <c r="J24" s="98" t="e">
        <f t="shared" si="1"/>
        <v>#DIV/0!</v>
      </c>
      <c r="K24" s="114"/>
      <c r="L24" s="84"/>
      <c r="M24" s="84"/>
      <c r="N24" s="98" t="e">
        <f t="shared" si="2"/>
        <v>#DIV/0!</v>
      </c>
      <c r="O24" s="9" t="e">
        <f t="shared" si="3"/>
        <v>#DIV/0!</v>
      </c>
    </row>
    <row r="25" spans="1:15" ht="15.75" customHeight="1">
      <c r="A25" s="11" t="s">
        <v>31</v>
      </c>
      <c r="B25" s="65"/>
      <c r="C25" s="66"/>
      <c r="D25" s="84"/>
      <c r="E25" s="84"/>
      <c r="F25" s="98" t="e">
        <f t="shared" si="0"/>
        <v>#DIV/0!</v>
      </c>
      <c r="G25" s="111"/>
      <c r="H25" s="84"/>
      <c r="I25" s="84"/>
      <c r="J25" s="98" t="e">
        <f t="shared" si="1"/>
        <v>#DIV/0!</v>
      </c>
      <c r="K25" s="114"/>
      <c r="L25" s="84"/>
      <c r="M25" s="84"/>
      <c r="N25" s="98" t="e">
        <f t="shared" si="2"/>
        <v>#DIV/0!</v>
      </c>
      <c r="O25" s="9" t="e">
        <f t="shared" si="3"/>
        <v>#DIV/0!</v>
      </c>
    </row>
    <row r="26" spans="1:15" ht="15.75" customHeight="1">
      <c r="A26" s="11" t="s">
        <v>32</v>
      </c>
      <c r="B26" s="65"/>
      <c r="C26" s="66"/>
      <c r="D26" s="84"/>
      <c r="E26" s="84"/>
      <c r="F26" s="98" t="e">
        <f t="shared" si="0"/>
        <v>#DIV/0!</v>
      </c>
      <c r="G26" s="111"/>
      <c r="H26" s="84"/>
      <c r="I26" s="84"/>
      <c r="J26" s="98" t="e">
        <f t="shared" si="1"/>
        <v>#DIV/0!</v>
      </c>
      <c r="K26" s="114"/>
      <c r="L26" s="84"/>
      <c r="M26" s="84"/>
      <c r="N26" s="98" t="e">
        <f t="shared" si="2"/>
        <v>#DIV/0!</v>
      </c>
      <c r="O26" s="9" t="e">
        <f t="shared" si="3"/>
        <v>#DIV/0!</v>
      </c>
    </row>
    <row r="27" spans="1:15" ht="15.75" customHeight="1">
      <c r="A27" s="11" t="s">
        <v>71</v>
      </c>
      <c r="B27" s="65"/>
      <c r="C27" s="66"/>
      <c r="D27" s="84"/>
      <c r="E27" s="84"/>
      <c r="F27" s="98" t="e">
        <f t="shared" si="0"/>
        <v>#DIV/0!</v>
      </c>
      <c r="G27" s="111"/>
      <c r="H27" s="84"/>
      <c r="I27" s="84"/>
      <c r="J27" s="98" t="e">
        <f t="shared" si="1"/>
        <v>#DIV/0!</v>
      </c>
      <c r="K27" s="114"/>
      <c r="L27" s="84"/>
      <c r="M27" s="84"/>
      <c r="N27" s="98" t="e">
        <f t="shared" si="2"/>
        <v>#DIV/0!</v>
      </c>
      <c r="O27" s="9" t="e">
        <f t="shared" si="3"/>
        <v>#DIV/0!</v>
      </c>
    </row>
    <row r="28" spans="1:15" ht="15.75" customHeight="1">
      <c r="A28" s="11" t="s">
        <v>33</v>
      </c>
      <c r="B28" s="65"/>
      <c r="C28" s="66"/>
      <c r="D28" s="84"/>
      <c r="E28" s="84"/>
      <c r="F28" s="98" t="e">
        <f t="shared" si="0"/>
        <v>#DIV/0!</v>
      </c>
      <c r="G28" s="111"/>
      <c r="H28" s="84"/>
      <c r="I28" s="84"/>
      <c r="J28" s="98" t="e">
        <f t="shared" si="1"/>
        <v>#DIV/0!</v>
      </c>
      <c r="K28" s="114"/>
      <c r="L28" s="84"/>
      <c r="M28" s="84">
        <v>12851.19</v>
      </c>
      <c r="N28" s="98" t="e">
        <f t="shared" si="2"/>
        <v>#DIV/0!</v>
      </c>
      <c r="O28" s="9" t="e">
        <f t="shared" si="3"/>
        <v>#DIV/0!</v>
      </c>
    </row>
    <row r="29" spans="1:15" ht="15.75" customHeight="1">
      <c r="A29" s="11" t="s">
        <v>34</v>
      </c>
      <c r="B29" s="65">
        <v>69770</v>
      </c>
      <c r="C29" s="66">
        <v>69770</v>
      </c>
      <c r="D29" s="84">
        <v>36204</v>
      </c>
      <c r="E29" s="84"/>
      <c r="F29" s="98">
        <f t="shared" si="0"/>
        <v>51.9</v>
      </c>
      <c r="G29" s="111">
        <v>79010</v>
      </c>
      <c r="H29" s="84">
        <v>57606</v>
      </c>
      <c r="I29" s="84"/>
      <c r="J29" s="98">
        <f t="shared" si="1"/>
        <v>72.9</v>
      </c>
      <c r="K29" s="114">
        <v>79010</v>
      </c>
      <c r="L29" s="84">
        <v>79010</v>
      </c>
      <c r="M29" s="84"/>
      <c r="N29" s="98">
        <f t="shared" si="2"/>
        <v>100</v>
      </c>
      <c r="O29" s="9">
        <f t="shared" si="3"/>
        <v>113.2</v>
      </c>
    </row>
    <row r="30" spans="1:15" ht="15.75" customHeight="1">
      <c r="A30" s="11" t="s">
        <v>72</v>
      </c>
      <c r="B30" s="65"/>
      <c r="C30" s="66"/>
      <c r="D30" s="84"/>
      <c r="E30" s="84"/>
      <c r="F30" s="98" t="e">
        <f t="shared" si="0"/>
        <v>#DIV/0!</v>
      </c>
      <c r="G30" s="111"/>
      <c r="H30" s="84"/>
      <c r="I30" s="84"/>
      <c r="J30" s="98" t="e">
        <f t="shared" si="1"/>
        <v>#DIV/0!</v>
      </c>
      <c r="K30" s="114"/>
      <c r="L30" s="84"/>
      <c r="M30" s="84"/>
      <c r="N30" s="98" t="e">
        <f t="shared" si="2"/>
        <v>#DIV/0!</v>
      </c>
      <c r="O30" s="9" t="e">
        <f t="shared" si="3"/>
        <v>#DIV/0!</v>
      </c>
    </row>
    <row r="31" spans="1:15" ht="15.75" customHeight="1">
      <c r="A31" s="11" t="s">
        <v>35</v>
      </c>
      <c r="B31" s="65"/>
      <c r="C31" s="66"/>
      <c r="D31" s="84"/>
      <c r="E31" s="84"/>
      <c r="F31" s="98" t="e">
        <f t="shared" si="0"/>
        <v>#DIV/0!</v>
      </c>
      <c r="G31" s="111"/>
      <c r="H31" s="84"/>
      <c r="I31" s="84"/>
      <c r="J31" s="98" t="e">
        <f t="shared" si="1"/>
        <v>#DIV/0!</v>
      </c>
      <c r="K31" s="114"/>
      <c r="L31" s="84"/>
      <c r="M31" s="84"/>
      <c r="N31" s="98" t="e">
        <f t="shared" si="2"/>
        <v>#DIV/0!</v>
      </c>
      <c r="O31" s="9" t="e">
        <f t="shared" si="3"/>
        <v>#DIV/0!</v>
      </c>
    </row>
    <row r="32" spans="1:15" ht="15">
      <c r="A32" s="11" t="s">
        <v>73</v>
      </c>
      <c r="B32" s="65"/>
      <c r="C32" s="66"/>
      <c r="D32" s="84"/>
      <c r="E32" s="84"/>
      <c r="F32" s="98" t="e">
        <f t="shared" si="0"/>
        <v>#DIV/0!</v>
      </c>
      <c r="G32" s="111"/>
      <c r="H32" s="84"/>
      <c r="I32" s="84"/>
      <c r="J32" s="98" t="e">
        <f t="shared" si="1"/>
        <v>#DIV/0!</v>
      </c>
      <c r="K32" s="114"/>
      <c r="L32" s="84"/>
      <c r="M32" s="84"/>
      <c r="N32" s="98" t="e">
        <f t="shared" si="2"/>
        <v>#DIV/0!</v>
      </c>
      <c r="O32" s="9" t="e">
        <f t="shared" si="3"/>
        <v>#DIV/0!</v>
      </c>
    </row>
    <row r="33" spans="1:15" ht="15">
      <c r="A33" s="11" t="s">
        <v>36</v>
      </c>
      <c r="B33" s="65"/>
      <c r="C33" s="66"/>
      <c r="D33" s="84"/>
      <c r="E33" s="84"/>
      <c r="F33" s="98" t="e">
        <f t="shared" si="0"/>
        <v>#DIV/0!</v>
      </c>
      <c r="G33" s="111"/>
      <c r="H33" s="84"/>
      <c r="I33" s="84"/>
      <c r="J33" s="98" t="e">
        <f t="shared" si="1"/>
        <v>#DIV/0!</v>
      </c>
      <c r="K33" s="114"/>
      <c r="L33" s="84"/>
      <c r="M33" s="84"/>
      <c r="N33" s="98" t="e">
        <f t="shared" si="2"/>
        <v>#DIV/0!</v>
      </c>
      <c r="O33" s="9" t="e">
        <f t="shared" si="3"/>
        <v>#DIV/0!</v>
      </c>
    </row>
    <row r="34" spans="1:15" ht="15">
      <c r="A34" s="11" t="s">
        <v>74</v>
      </c>
      <c r="B34" s="65">
        <v>58000</v>
      </c>
      <c r="C34" s="66">
        <v>145000</v>
      </c>
      <c r="D34" s="84">
        <v>116287</v>
      </c>
      <c r="E34" s="84"/>
      <c r="F34" s="98">
        <f>ROUND((D34+E34)/(C34/100),1)</f>
        <v>80.2</v>
      </c>
      <c r="G34" s="111">
        <v>145000</v>
      </c>
      <c r="H34" s="84">
        <v>150272.8</v>
      </c>
      <c r="I34" s="84"/>
      <c r="J34" s="98">
        <f>ROUND((H34+I34)/(G34/100),1)</f>
        <v>103.6</v>
      </c>
      <c r="K34" s="114">
        <v>145000</v>
      </c>
      <c r="L34" s="84">
        <v>237199.4</v>
      </c>
      <c r="M34" s="84"/>
      <c r="N34" s="98">
        <f>ROUND((L34+M34)/(K34/100),1)</f>
        <v>163.6</v>
      </c>
      <c r="O34" s="9">
        <f t="shared" si="3"/>
        <v>409</v>
      </c>
    </row>
    <row r="35" spans="1:15" ht="15">
      <c r="A35" s="11" t="s">
        <v>37</v>
      </c>
      <c r="B35" s="67"/>
      <c r="C35" s="68"/>
      <c r="D35" s="85"/>
      <c r="E35" s="85"/>
      <c r="F35" s="99" t="e">
        <f>ROUND((D35+E35)/(C35/100),1)</f>
        <v>#DIV/0!</v>
      </c>
      <c r="G35" s="112"/>
      <c r="H35" s="85"/>
      <c r="I35" s="85"/>
      <c r="J35" s="99" t="e">
        <f>ROUND((H35+I35)/(G35/100),1)</f>
        <v>#DIV/0!</v>
      </c>
      <c r="K35" s="115"/>
      <c r="L35" s="85"/>
      <c r="M35" s="85"/>
      <c r="N35" s="99" t="e">
        <f>ROUND((L35+M35)/(K35/100),1)</f>
        <v>#DIV/0!</v>
      </c>
      <c r="O35" s="9" t="e">
        <f t="shared" si="3"/>
        <v>#DIV/0!</v>
      </c>
    </row>
    <row r="36" spans="1:15" ht="15.75" thickBot="1">
      <c r="A36" s="16" t="s">
        <v>38</v>
      </c>
      <c r="B36" s="86">
        <v>0</v>
      </c>
      <c r="C36" s="87"/>
      <c r="D36" s="88"/>
      <c r="E36" s="88"/>
      <c r="F36" s="99" t="e">
        <f>ROUND((D36+E36)/(C36/100),1)</f>
        <v>#DIV/0!</v>
      </c>
      <c r="G36" s="88"/>
      <c r="H36" s="88"/>
      <c r="I36" s="88"/>
      <c r="J36" s="99" t="e">
        <f>ROUND((H36+I36)/(G36/100),1)</f>
        <v>#DIV/0!</v>
      </c>
      <c r="K36" s="69"/>
      <c r="L36" s="88"/>
      <c r="M36" s="88"/>
      <c r="N36" s="99" t="e">
        <f>ROUND((L36+M36)/(K36/100),1)</f>
        <v>#DIV/0!</v>
      </c>
      <c r="O36" s="9" t="e">
        <f t="shared" si="3"/>
        <v>#DIV/0!</v>
      </c>
    </row>
    <row r="37" spans="1:15" ht="15.75" thickBot="1">
      <c r="A37" s="17" t="s">
        <v>39</v>
      </c>
      <c r="B37" s="70">
        <f>SUM(B5:B36)</f>
        <v>5625367</v>
      </c>
      <c r="C37" s="71">
        <f>SUM(C5:C36)</f>
        <v>6276367</v>
      </c>
      <c r="D37" s="72">
        <f>SUM(D5:D36)</f>
        <v>3094408.76</v>
      </c>
      <c r="E37" s="73">
        <f>SUM(E5:E35)</f>
        <v>24589.03</v>
      </c>
      <c r="F37" s="100">
        <f t="shared" si="0"/>
        <v>49.7</v>
      </c>
      <c r="G37" s="70">
        <f>SUM(G5:G36)</f>
        <v>6181303</v>
      </c>
      <c r="H37" s="72">
        <f>SUM(H5:H36)</f>
        <v>4419151.989999999</v>
      </c>
      <c r="I37" s="72">
        <f>SUM(I5:I35)</f>
        <v>29194.14</v>
      </c>
      <c r="J37" s="100">
        <f t="shared" si="1"/>
        <v>72</v>
      </c>
      <c r="K37" s="70">
        <f>SUM(K5:K36)</f>
        <v>6195767</v>
      </c>
      <c r="L37" s="72">
        <f>SUM(L5:L36)</f>
        <v>6184304</v>
      </c>
      <c r="M37" s="73">
        <f>SUM(M5:M35)</f>
        <v>53145</v>
      </c>
      <c r="N37" s="100">
        <f t="shared" si="2"/>
        <v>100.7</v>
      </c>
      <c r="O37" s="9">
        <f t="shared" si="3"/>
        <v>110.9</v>
      </c>
    </row>
    <row r="38" spans="1:14" ht="15">
      <c r="A38" s="89"/>
      <c r="B38" s="122"/>
      <c r="C38" s="122"/>
      <c r="D38" s="244"/>
      <c r="E38" s="122"/>
      <c r="F38" s="123"/>
      <c r="G38" s="122"/>
      <c r="H38" s="122"/>
      <c r="I38" s="122"/>
      <c r="J38" s="123"/>
      <c r="K38" s="244"/>
      <c r="L38" s="244"/>
      <c r="M38" s="244"/>
      <c r="N38" s="123"/>
    </row>
    <row r="39" spans="1:14" ht="15.75" thickBot="1">
      <c r="A39" s="35" t="s">
        <v>57</v>
      </c>
      <c r="B39" s="79"/>
      <c r="C39" s="79"/>
      <c r="D39" s="246"/>
      <c r="E39" s="122"/>
      <c r="F39" s="123"/>
      <c r="G39" s="122"/>
      <c r="H39" s="122"/>
      <c r="I39" s="122"/>
      <c r="J39" s="123"/>
      <c r="K39" s="244"/>
      <c r="L39" s="244"/>
      <c r="M39" s="244"/>
      <c r="N39" s="123"/>
    </row>
    <row r="40" spans="1:14" ht="15">
      <c r="A40" s="19"/>
      <c r="B40" s="81" t="s">
        <v>10</v>
      </c>
      <c r="C40" s="80" t="s">
        <v>14</v>
      </c>
      <c r="D40" s="248" t="s">
        <v>15</v>
      </c>
      <c r="E40" s="122"/>
      <c r="F40" s="123"/>
      <c r="G40" s="122"/>
      <c r="H40" s="122"/>
      <c r="I40" s="122"/>
      <c r="J40" s="123"/>
      <c r="K40" s="244"/>
      <c r="L40" s="244"/>
      <c r="M40" s="244"/>
      <c r="N40" s="123"/>
    </row>
    <row r="41" spans="1:14" ht="15">
      <c r="A41" s="20" t="s">
        <v>58</v>
      </c>
      <c r="B41" s="90">
        <v>137991</v>
      </c>
      <c r="C41" s="58">
        <v>46748</v>
      </c>
      <c r="D41" s="59">
        <v>72288</v>
      </c>
      <c r="E41" s="122"/>
      <c r="F41" s="123"/>
      <c r="G41" s="122"/>
      <c r="H41" s="122"/>
      <c r="I41" s="122"/>
      <c r="J41" s="123"/>
      <c r="K41" s="244"/>
      <c r="L41" s="244"/>
      <c r="M41" s="244"/>
      <c r="N41" s="123"/>
    </row>
    <row r="42" spans="1:14" ht="15">
      <c r="A42" s="36" t="s">
        <v>61</v>
      </c>
      <c r="B42" s="90">
        <v>0</v>
      </c>
      <c r="C42" s="58">
        <v>0</v>
      </c>
      <c r="D42" s="59">
        <v>0</v>
      </c>
      <c r="E42" s="122"/>
      <c r="F42" s="123"/>
      <c r="G42" s="122"/>
      <c r="H42" s="122"/>
      <c r="I42" s="122"/>
      <c r="J42" s="123"/>
      <c r="K42" s="244"/>
      <c r="L42" s="244"/>
      <c r="M42" s="244"/>
      <c r="N42" s="123"/>
    </row>
    <row r="43" spans="1:14" ht="15">
      <c r="A43" s="36" t="s">
        <v>59</v>
      </c>
      <c r="B43" s="90">
        <v>13234.99</v>
      </c>
      <c r="C43" s="58">
        <v>78615</v>
      </c>
      <c r="D43" s="59">
        <v>45640</v>
      </c>
      <c r="E43" s="122"/>
      <c r="F43" s="123"/>
      <c r="G43" s="122"/>
      <c r="H43" s="122"/>
      <c r="I43" s="122"/>
      <c r="J43" s="123"/>
      <c r="K43" s="244"/>
      <c r="L43" s="244"/>
      <c r="M43" s="244"/>
      <c r="N43" s="123"/>
    </row>
    <row r="44" spans="1:14" ht="15.75" thickBot="1">
      <c r="A44" s="21" t="s">
        <v>60</v>
      </c>
      <c r="B44" s="91">
        <v>0</v>
      </c>
      <c r="C44" s="60">
        <v>0</v>
      </c>
      <c r="D44" s="61">
        <v>0</v>
      </c>
      <c r="E44" s="122"/>
      <c r="F44" s="123"/>
      <c r="G44" s="122"/>
      <c r="H44" s="122"/>
      <c r="I44" s="122"/>
      <c r="J44" s="123"/>
      <c r="K44" s="244"/>
      <c r="L44" s="244"/>
      <c r="M44" s="244"/>
      <c r="N44" s="123"/>
    </row>
    <row r="45" spans="1:14" ht="15">
      <c r="A45" s="89"/>
      <c r="B45" s="122"/>
      <c r="C45" s="122"/>
      <c r="D45" s="244"/>
      <c r="E45" s="122"/>
      <c r="F45" s="123"/>
      <c r="G45" s="122"/>
      <c r="H45" s="122"/>
      <c r="I45" s="122"/>
      <c r="J45" s="123"/>
      <c r="K45" s="244"/>
      <c r="L45" s="244"/>
      <c r="M45" s="244"/>
      <c r="N45" s="123"/>
    </row>
    <row r="47" spans="1:14" ht="16.5" thickBot="1">
      <c r="A47" s="1" t="s">
        <v>45</v>
      </c>
      <c r="B47" s="78" t="s">
        <v>1</v>
      </c>
      <c r="C47" s="78"/>
      <c r="D47" s="246"/>
      <c r="E47" s="37"/>
      <c r="F47" s="1"/>
      <c r="G47" s="78"/>
      <c r="H47" s="79"/>
      <c r="I47" s="37"/>
      <c r="J47" s="1"/>
      <c r="K47" s="245"/>
      <c r="L47" s="246"/>
      <c r="M47" s="246"/>
      <c r="N47" s="1"/>
    </row>
    <row r="48" spans="1:15" ht="15">
      <c r="A48" s="2" t="s">
        <v>2</v>
      </c>
      <c r="B48" s="39" t="s">
        <v>3</v>
      </c>
      <c r="C48" s="40" t="s">
        <v>4</v>
      </c>
      <c r="D48" s="240" t="s">
        <v>5</v>
      </c>
      <c r="E48" s="62"/>
      <c r="F48" s="4" t="s">
        <v>6</v>
      </c>
      <c r="G48" s="42" t="s">
        <v>4</v>
      </c>
      <c r="H48" s="41" t="s">
        <v>7</v>
      </c>
      <c r="I48" s="62"/>
      <c r="J48" s="4" t="s">
        <v>6</v>
      </c>
      <c r="K48" s="239" t="s">
        <v>4</v>
      </c>
      <c r="L48" s="240" t="s">
        <v>8</v>
      </c>
      <c r="M48" s="241"/>
      <c r="N48" s="4" t="s">
        <v>6</v>
      </c>
      <c r="O48" s="92" t="s">
        <v>62</v>
      </c>
    </row>
    <row r="49" spans="1:15" ht="15.75" thickBot="1">
      <c r="A49" s="5"/>
      <c r="B49" s="43" t="s">
        <v>9</v>
      </c>
      <c r="C49" s="44" t="s">
        <v>10</v>
      </c>
      <c r="D49" s="243" t="s">
        <v>11</v>
      </c>
      <c r="E49" s="45" t="s">
        <v>12</v>
      </c>
      <c r="F49" s="7" t="s">
        <v>13</v>
      </c>
      <c r="G49" s="46" t="s">
        <v>14</v>
      </c>
      <c r="H49" s="45" t="s">
        <v>11</v>
      </c>
      <c r="I49" s="45" t="s">
        <v>12</v>
      </c>
      <c r="J49" s="7" t="s">
        <v>13</v>
      </c>
      <c r="K49" s="242" t="s">
        <v>15</v>
      </c>
      <c r="L49" s="243" t="s">
        <v>11</v>
      </c>
      <c r="M49" s="243" t="s">
        <v>12</v>
      </c>
      <c r="N49" s="7" t="s">
        <v>13</v>
      </c>
      <c r="O49" s="93" t="s">
        <v>63</v>
      </c>
    </row>
    <row r="50" spans="1:15" ht="15">
      <c r="A50" s="22" t="s">
        <v>77</v>
      </c>
      <c r="B50" s="9">
        <v>0</v>
      </c>
      <c r="C50" s="10">
        <v>545000</v>
      </c>
      <c r="D50" s="23">
        <v>326304</v>
      </c>
      <c r="E50" s="52">
        <v>33075</v>
      </c>
      <c r="F50" s="101">
        <f>ROUND((D50+E50)/(C50/100),1)</f>
        <v>65.9</v>
      </c>
      <c r="G50" s="10">
        <v>545000</v>
      </c>
      <c r="H50" s="23">
        <v>383797</v>
      </c>
      <c r="I50" s="126">
        <v>39015</v>
      </c>
      <c r="J50" s="101">
        <f>ROUND((H50+I50)/(G50/100),1)</f>
        <v>77.6</v>
      </c>
      <c r="K50" s="53">
        <v>545000</v>
      </c>
      <c r="L50" s="23">
        <v>542301</v>
      </c>
      <c r="M50" s="52">
        <v>53145</v>
      </c>
      <c r="N50" s="101">
        <f>ROUND((L50+M50)/(K50/100),1)</f>
        <v>109.3</v>
      </c>
      <c r="O50" s="9" t="e">
        <f aca="true" t="shared" si="4" ref="O50:O76">ROUND((L50+M50)/(B50/100),1)</f>
        <v>#DIV/0!</v>
      </c>
    </row>
    <row r="51" spans="1:15" ht="15">
      <c r="A51" s="24" t="s">
        <v>78</v>
      </c>
      <c r="B51" s="12">
        <v>180000</v>
      </c>
      <c r="C51" s="13">
        <v>236000</v>
      </c>
      <c r="D51" s="25">
        <v>140727</v>
      </c>
      <c r="E51" s="54"/>
      <c r="F51" s="102">
        <f aca="true" t="shared" si="5" ref="F51:F76">ROUND((D51+E51)/(C51/100),1)</f>
        <v>59.6</v>
      </c>
      <c r="G51" s="13">
        <v>236000</v>
      </c>
      <c r="H51" s="25">
        <v>166312</v>
      </c>
      <c r="I51" s="127"/>
      <c r="J51" s="102">
        <f aca="true" t="shared" si="6" ref="J51:J76">ROUND((H51+I51)/(G51/100),1)</f>
        <v>70.5</v>
      </c>
      <c r="K51" s="55">
        <v>236000</v>
      </c>
      <c r="L51" s="25">
        <v>238979</v>
      </c>
      <c r="M51" s="54"/>
      <c r="N51" s="102">
        <f aca="true" t="shared" si="7" ref="N51:N76">ROUND((L51+M51)/(K51/100),1)</f>
        <v>101.3</v>
      </c>
      <c r="O51" s="9">
        <f t="shared" si="4"/>
        <v>132.8</v>
      </c>
    </row>
    <row r="52" spans="1:15" ht="15">
      <c r="A52" s="24" t="s">
        <v>46</v>
      </c>
      <c r="B52" s="12"/>
      <c r="C52" s="13"/>
      <c r="D52" s="25"/>
      <c r="E52" s="54"/>
      <c r="F52" s="102" t="e">
        <f t="shared" si="5"/>
        <v>#DIV/0!</v>
      </c>
      <c r="G52" s="13"/>
      <c r="H52" s="25"/>
      <c r="I52" s="127"/>
      <c r="J52" s="102" t="e">
        <f t="shared" si="6"/>
        <v>#DIV/0!</v>
      </c>
      <c r="K52" s="55"/>
      <c r="L52" s="25"/>
      <c r="M52" s="54"/>
      <c r="N52" s="102" t="e">
        <f t="shared" si="7"/>
        <v>#DIV/0!</v>
      </c>
      <c r="O52" s="9" t="e">
        <f t="shared" si="4"/>
        <v>#DIV/0!</v>
      </c>
    </row>
    <row r="53" spans="1:15" ht="15">
      <c r="A53" s="24" t="s">
        <v>79</v>
      </c>
      <c r="B53" s="12"/>
      <c r="C53" s="13"/>
      <c r="D53" s="25"/>
      <c r="E53" s="54"/>
      <c r="F53" s="102" t="e">
        <f t="shared" si="5"/>
        <v>#DIV/0!</v>
      </c>
      <c r="G53" s="13"/>
      <c r="H53" s="25"/>
      <c r="I53" s="127"/>
      <c r="J53" s="102" t="e">
        <f t="shared" si="6"/>
        <v>#DIV/0!</v>
      </c>
      <c r="K53" s="55"/>
      <c r="L53" s="25"/>
      <c r="M53" s="54"/>
      <c r="N53" s="102" t="e">
        <f t="shared" si="7"/>
        <v>#DIV/0!</v>
      </c>
      <c r="O53" s="9" t="e">
        <f t="shared" si="4"/>
        <v>#DIV/0!</v>
      </c>
    </row>
    <row r="54" spans="1:15" ht="15">
      <c r="A54" s="24" t="s">
        <v>80</v>
      </c>
      <c r="B54" s="12"/>
      <c r="C54" s="13"/>
      <c r="D54" s="25"/>
      <c r="E54" s="54"/>
      <c r="F54" s="102" t="e">
        <f t="shared" si="5"/>
        <v>#DIV/0!</v>
      </c>
      <c r="G54" s="13"/>
      <c r="H54" s="25"/>
      <c r="I54" s="127"/>
      <c r="J54" s="102" t="e">
        <f t="shared" si="6"/>
        <v>#DIV/0!</v>
      </c>
      <c r="K54" s="55"/>
      <c r="L54" s="25"/>
      <c r="M54" s="54"/>
      <c r="N54" s="102" t="e">
        <f t="shared" si="7"/>
        <v>#DIV/0!</v>
      </c>
      <c r="O54" s="9" t="e">
        <f t="shared" si="4"/>
        <v>#DIV/0!</v>
      </c>
    </row>
    <row r="55" spans="1:15" ht="15">
      <c r="A55" s="24" t="s">
        <v>47</v>
      </c>
      <c r="B55" s="12"/>
      <c r="C55" s="13"/>
      <c r="D55" s="25"/>
      <c r="E55" s="54"/>
      <c r="F55" s="102" t="e">
        <f t="shared" si="5"/>
        <v>#DIV/0!</v>
      </c>
      <c r="G55" s="13"/>
      <c r="H55" s="25"/>
      <c r="I55" s="127"/>
      <c r="J55" s="102" t="e">
        <f t="shared" si="6"/>
        <v>#DIV/0!</v>
      </c>
      <c r="K55" s="55"/>
      <c r="L55" s="25"/>
      <c r="M55" s="54"/>
      <c r="N55" s="102" t="e">
        <f t="shared" si="7"/>
        <v>#DIV/0!</v>
      </c>
      <c r="O55" s="9" t="e">
        <f t="shared" si="4"/>
        <v>#DIV/0!</v>
      </c>
    </row>
    <row r="56" spans="1:15" ht="15">
      <c r="A56" s="24" t="s">
        <v>81</v>
      </c>
      <c r="B56" s="12"/>
      <c r="C56" s="13"/>
      <c r="D56" s="25"/>
      <c r="E56" s="54"/>
      <c r="F56" s="102" t="e">
        <f t="shared" si="5"/>
        <v>#DIV/0!</v>
      </c>
      <c r="G56" s="13"/>
      <c r="H56" s="25"/>
      <c r="I56" s="127"/>
      <c r="J56" s="102" t="e">
        <f t="shared" si="6"/>
        <v>#DIV/0!</v>
      </c>
      <c r="K56" s="55"/>
      <c r="L56" s="25"/>
      <c r="M56" s="54"/>
      <c r="N56" s="102" t="e">
        <f t="shared" si="7"/>
        <v>#DIV/0!</v>
      </c>
      <c r="O56" s="9" t="e">
        <f t="shared" si="4"/>
        <v>#DIV/0!</v>
      </c>
    </row>
    <row r="57" spans="1:15" ht="15">
      <c r="A57" s="24" t="s">
        <v>82</v>
      </c>
      <c r="B57" s="12"/>
      <c r="C57" s="13"/>
      <c r="D57" s="25"/>
      <c r="E57" s="54"/>
      <c r="F57" s="102" t="e">
        <f t="shared" si="5"/>
        <v>#DIV/0!</v>
      </c>
      <c r="G57" s="13"/>
      <c r="H57" s="25"/>
      <c r="I57" s="127"/>
      <c r="J57" s="102" t="e">
        <f t="shared" si="6"/>
        <v>#DIV/0!</v>
      </c>
      <c r="K57" s="55"/>
      <c r="L57" s="25"/>
      <c r="M57" s="54"/>
      <c r="N57" s="102" t="e">
        <f t="shared" si="7"/>
        <v>#DIV/0!</v>
      </c>
      <c r="O57" s="9" t="e">
        <f t="shared" si="4"/>
        <v>#DIV/0!</v>
      </c>
    </row>
    <row r="58" spans="1:15" ht="15">
      <c r="A58" s="24" t="s">
        <v>48</v>
      </c>
      <c r="B58" s="12"/>
      <c r="C58" s="13"/>
      <c r="D58" s="25"/>
      <c r="E58" s="54"/>
      <c r="F58" s="102" t="e">
        <f t="shared" si="5"/>
        <v>#DIV/0!</v>
      </c>
      <c r="G58" s="13"/>
      <c r="H58" s="25"/>
      <c r="I58" s="127"/>
      <c r="J58" s="102" t="e">
        <f t="shared" si="6"/>
        <v>#DIV/0!</v>
      </c>
      <c r="K58" s="55"/>
      <c r="L58" s="25"/>
      <c r="M58" s="54"/>
      <c r="N58" s="102" t="e">
        <f t="shared" si="7"/>
        <v>#DIV/0!</v>
      </c>
      <c r="O58" s="9" t="e">
        <f t="shared" si="4"/>
        <v>#DIV/0!</v>
      </c>
    </row>
    <row r="59" spans="1:15" ht="15">
      <c r="A59" s="24" t="s">
        <v>49</v>
      </c>
      <c r="B59" s="12"/>
      <c r="C59" s="13"/>
      <c r="D59" s="25"/>
      <c r="E59" s="54"/>
      <c r="F59" s="102" t="e">
        <f t="shared" si="5"/>
        <v>#DIV/0!</v>
      </c>
      <c r="G59" s="13"/>
      <c r="H59" s="25"/>
      <c r="I59" s="127"/>
      <c r="J59" s="102" t="e">
        <f t="shared" si="6"/>
        <v>#DIV/0!</v>
      </c>
      <c r="K59" s="55"/>
      <c r="L59" s="25"/>
      <c r="M59" s="54"/>
      <c r="N59" s="102" t="e">
        <f t="shared" si="7"/>
        <v>#DIV/0!</v>
      </c>
      <c r="O59" s="9" t="e">
        <f t="shared" si="4"/>
        <v>#DIV/0!</v>
      </c>
    </row>
    <row r="60" spans="1:15" ht="15">
      <c r="A60" s="24" t="s">
        <v>50</v>
      </c>
      <c r="B60" s="12"/>
      <c r="C60" s="13"/>
      <c r="D60" s="25"/>
      <c r="E60" s="54"/>
      <c r="F60" s="102" t="e">
        <f t="shared" si="5"/>
        <v>#DIV/0!</v>
      </c>
      <c r="G60" s="13"/>
      <c r="H60" s="25">
        <v>8000</v>
      </c>
      <c r="I60" s="127"/>
      <c r="J60" s="102" t="e">
        <f t="shared" si="6"/>
        <v>#DIV/0!</v>
      </c>
      <c r="K60" s="55"/>
      <c r="L60" s="25">
        <v>27000</v>
      </c>
      <c r="M60" s="54"/>
      <c r="N60" s="102" t="e">
        <f t="shared" si="7"/>
        <v>#DIV/0!</v>
      </c>
      <c r="O60" s="9" t="e">
        <f t="shared" si="4"/>
        <v>#DIV/0!</v>
      </c>
    </row>
    <row r="61" spans="1:15" ht="15">
      <c r="A61" s="24" t="s">
        <v>83</v>
      </c>
      <c r="B61" s="12"/>
      <c r="C61" s="13"/>
      <c r="D61" s="25"/>
      <c r="E61" s="54"/>
      <c r="F61" s="102" t="e">
        <f t="shared" si="5"/>
        <v>#DIV/0!</v>
      </c>
      <c r="G61" s="13"/>
      <c r="H61" s="25"/>
      <c r="I61" s="127"/>
      <c r="J61" s="102" t="e">
        <f t="shared" si="6"/>
        <v>#DIV/0!</v>
      </c>
      <c r="K61" s="55"/>
      <c r="L61" s="25">
        <v>12851.19</v>
      </c>
      <c r="M61" s="54"/>
      <c r="N61" s="102" t="e">
        <f t="shared" si="7"/>
        <v>#DIV/0!</v>
      </c>
      <c r="O61" s="9" t="e">
        <f t="shared" si="4"/>
        <v>#DIV/0!</v>
      </c>
    </row>
    <row r="62" spans="1:15" ht="15">
      <c r="A62" s="24" t="s">
        <v>51</v>
      </c>
      <c r="B62" s="12">
        <v>0</v>
      </c>
      <c r="C62" s="13">
        <v>0</v>
      </c>
      <c r="D62" s="25">
        <v>1576.08</v>
      </c>
      <c r="E62" s="54"/>
      <c r="F62" s="102" t="e">
        <f t="shared" si="5"/>
        <v>#DIV/0!</v>
      </c>
      <c r="G62" s="13"/>
      <c r="H62" s="25">
        <v>2233.81</v>
      </c>
      <c r="I62" s="127"/>
      <c r="J62" s="102" t="e">
        <f t="shared" si="6"/>
        <v>#DIV/0!</v>
      </c>
      <c r="K62" s="55"/>
      <c r="L62" s="25">
        <v>2850.81</v>
      </c>
      <c r="M62" s="54"/>
      <c r="N62" s="102" t="e">
        <f t="shared" si="7"/>
        <v>#DIV/0!</v>
      </c>
      <c r="O62" s="9" t="e">
        <f t="shared" si="4"/>
        <v>#DIV/0!</v>
      </c>
    </row>
    <row r="63" spans="1:15" ht="15">
      <c r="A63" s="24" t="s">
        <v>52</v>
      </c>
      <c r="B63" s="12"/>
      <c r="C63" s="13"/>
      <c r="D63" s="25"/>
      <c r="E63" s="54"/>
      <c r="F63" s="102" t="e">
        <f t="shared" si="5"/>
        <v>#DIV/0!</v>
      </c>
      <c r="G63" s="13"/>
      <c r="H63" s="25"/>
      <c r="I63" s="127"/>
      <c r="J63" s="102" t="e">
        <f t="shared" si="6"/>
        <v>#DIV/0!</v>
      </c>
      <c r="K63" s="55"/>
      <c r="L63" s="25"/>
      <c r="M63" s="54"/>
      <c r="N63" s="102" t="e">
        <f t="shared" si="7"/>
        <v>#DIV/0!</v>
      </c>
      <c r="O63" s="9" t="e">
        <f t="shared" si="4"/>
        <v>#DIV/0!</v>
      </c>
    </row>
    <row r="64" spans="1:15" ht="15">
      <c r="A64" s="24" t="s">
        <v>53</v>
      </c>
      <c r="B64" s="12"/>
      <c r="C64" s="13"/>
      <c r="D64" s="25"/>
      <c r="E64" s="54"/>
      <c r="F64" s="102" t="e">
        <f t="shared" si="5"/>
        <v>#DIV/0!</v>
      </c>
      <c r="G64" s="13"/>
      <c r="H64" s="25"/>
      <c r="I64" s="127"/>
      <c r="J64" s="102" t="e">
        <f t="shared" si="6"/>
        <v>#DIV/0!</v>
      </c>
      <c r="K64" s="55"/>
      <c r="L64" s="25"/>
      <c r="M64" s="54"/>
      <c r="N64" s="102" t="e">
        <f t="shared" si="7"/>
        <v>#DIV/0!</v>
      </c>
      <c r="O64" s="9" t="e">
        <f t="shared" si="4"/>
        <v>#DIV/0!</v>
      </c>
    </row>
    <row r="65" spans="1:15" ht="15">
      <c r="A65" s="24" t="s">
        <v>84</v>
      </c>
      <c r="B65" s="12"/>
      <c r="C65" s="13"/>
      <c r="D65" s="25"/>
      <c r="E65" s="54"/>
      <c r="F65" s="102" t="e">
        <f t="shared" si="5"/>
        <v>#DIV/0!</v>
      </c>
      <c r="G65" s="13"/>
      <c r="H65" s="25"/>
      <c r="I65" s="127"/>
      <c r="J65" s="102" t="e">
        <f t="shared" si="6"/>
        <v>#DIV/0!</v>
      </c>
      <c r="K65" s="55"/>
      <c r="L65" s="25"/>
      <c r="M65" s="54"/>
      <c r="N65" s="102" t="e">
        <f t="shared" si="7"/>
        <v>#DIV/0!</v>
      </c>
      <c r="O65" s="9" t="e">
        <f t="shared" si="4"/>
        <v>#DIV/0!</v>
      </c>
    </row>
    <row r="66" spans="1:15" ht="15">
      <c r="A66" s="26" t="s">
        <v>54</v>
      </c>
      <c r="B66" s="12">
        <f>SUM(B50:B65)</f>
        <v>180000</v>
      </c>
      <c r="C66" s="13">
        <f>SUM(C50:C65)</f>
        <v>781000</v>
      </c>
      <c r="D66" s="25">
        <f>SUM(D50:D65)</f>
        <v>468607.08</v>
      </c>
      <c r="E66" s="54">
        <f>SUM(E50:E65)</f>
        <v>33075</v>
      </c>
      <c r="F66" s="102">
        <f t="shared" si="5"/>
        <v>64.2</v>
      </c>
      <c r="G66" s="13">
        <f>SUM(G50:G65)</f>
        <v>781000</v>
      </c>
      <c r="H66" s="25">
        <f>SUM(H50:H65)</f>
        <v>560342.81</v>
      </c>
      <c r="I66" s="136">
        <f>SUM(I50:I65)</f>
        <v>39015</v>
      </c>
      <c r="J66" s="102">
        <f t="shared" si="6"/>
        <v>76.7</v>
      </c>
      <c r="K66" s="13">
        <f>SUM(K50:K65)</f>
        <v>781000</v>
      </c>
      <c r="L66" s="25">
        <f>SUM(L50:L65)</f>
        <v>823982</v>
      </c>
      <c r="M66" s="54">
        <f>SUM(M50:M65)</f>
        <v>53145</v>
      </c>
      <c r="N66" s="102">
        <f t="shared" si="7"/>
        <v>112.3</v>
      </c>
      <c r="O66" s="9">
        <f t="shared" si="4"/>
        <v>487.3</v>
      </c>
    </row>
    <row r="67" spans="1:15" ht="15">
      <c r="A67" s="24" t="s">
        <v>85</v>
      </c>
      <c r="B67" s="14"/>
      <c r="C67" s="15"/>
      <c r="D67" s="27"/>
      <c r="E67" s="56"/>
      <c r="F67" s="102" t="e">
        <f t="shared" si="5"/>
        <v>#DIV/0!</v>
      </c>
      <c r="G67" s="15"/>
      <c r="H67" s="27"/>
      <c r="I67" s="137"/>
      <c r="J67" s="102" t="e">
        <f t="shared" si="6"/>
        <v>#DIV/0!</v>
      </c>
      <c r="K67" s="57"/>
      <c r="L67" s="27"/>
      <c r="M67" s="56"/>
      <c r="N67" s="102" t="e">
        <f t="shared" si="7"/>
        <v>#DIV/0!</v>
      </c>
      <c r="O67" s="9" t="e">
        <f t="shared" si="4"/>
        <v>#DIV/0!</v>
      </c>
    </row>
    <row r="68" spans="1:15" ht="15">
      <c r="A68" s="24" t="s">
        <v>86</v>
      </c>
      <c r="B68" s="14">
        <v>1013012</v>
      </c>
      <c r="C68" s="15">
        <v>1013012</v>
      </c>
      <c r="D68" s="27">
        <v>506506</v>
      </c>
      <c r="E68" s="56"/>
      <c r="F68" s="103">
        <f t="shared" si="5"/>
        <v>50</v>
      </c>
      <c r="G68" s="15">
        <v>1013012</v>
      </c>
      <c r="H68" s="27">
        <v>759760</v>
      </c>
      <c r="I68" s="138"/>
      <c r="J68" s="103">
        <f t="shared" si="6"/>
        <v>75</v>
      </c>
      <c r="K68" s="57">
        <v>1013012</v>
      </c>
      <c r="L68" s="27">
        <v>1013012</v>
      </c>
      <c r="M68" s="56"/>
      <c r="N68" s="103">
        <f t="shared" si="7"/>
        <v>100</v>
      </c>
      <c r="O68" s="9">
        <f t="shared" si="4"/>
        <v>100</v>
      </c>
    </row>
    <row r="69" spans="1:15" ht="15">
      <c r="A69" s="26" t="s">
        <v>87</v>
      </c>
      <c r="B69" s="28">
        <v>0</v>
      </c>
      <c r="C69" s="29">
        <v>50000</v>
      </c>
      <c r="D69" s="30">
        <v>50000</v>
      </c>
      <c r="E69" s="31"/>
      <c r="F69" s="103">
        <f t="shared" si="5"/>
        <v>100</v>
      </c>
      <c r="G69" s="29">
        <v>50000</v>
      </c>
      <c r="H69" s="30">
        <v>50000</v>
      </c>
      <c r="I69" s="31"/>
      <c r="J69" s="103">
        <f t="shared" si="6"/>
        <v>100</v>
      </c>
      <c r="K69" s="29">
        <v>50000</v>
      </c>
      <c r="L69" s="30">
        <v>50000</v>
      </c>
      <c r="M69" s="31"/>
      <c r="N69" s="103">
        <f t="shared" si="7"/>
        <v>100</v>
      </c>
      <c r="O69" s="9" t="e">
        <f t="shared" si="4"/>
        <v>#DIV/0!</v>
      </c>
    </row>
    <row r="70" spans="1:15" ht="15">
      <c r="A70" s="24" t="s">
        <v>88</v>
      </c>
      <c r="B70" s="12">
        <v>4432355</v>
      </c>
      <c r="C70" s="13">
        <v>4432355</v>
      </c>
      <c r="D70" s="25">
        <v>2118150</v>
      </c>
      <c r="E70" s="54"/>
      <c r="F70" s="103">
        <f t="shared" si="5"/>
        <v>47.8</v>
      </c>
      <c r="G70" s="13">
        <v>4337291</v>
      </c>
      <c r="H70" s="25">
        <v>3206647</v>
      </c>
      <c r="I70" s="127"/>
      <c r="J70" s="103">
        <f t="shared" si="6"/>
        <v>73.9</v>
      </c>
      <c r="K70" s="13">
        <v>4351755</v>
      </c>
      <c r="L70" s="25">
        <v>4351755</v>
      </c>
      <c r="M70" s="54"/>
      <c r="N70" s="103">
        <f t="shared" si="7"/>
        <v>100</v>
      </c>
      <c r="O70" s="9">
        <f t="shared" si="4"/>
        <v>98.2</v>
      </c>
    </row>
    <row r="71" spans="1:15" ht="15">
      <c r="A71" s="24" t="s">
        <v>89</v>
      </c>
      <c r="B71" s="12"/>
      <c r="C71" s="13"/>
      <c r="D71" s="25"/>
      <c r="E71" s="54"/>
      <c r="F71" s="102" t="e">
        <f t="shared" si="5"/>
        <v>#DIV/0!</v>
      </c>
      <c r="G71" s="13"/>
      <c r="H71" s="25"/>
      <c r="I71" s="127"/>
      <c r="J71" s="102" t="e">
        <f t="shared" si="6"/>
        <v>#DIV/0!</v>
      </c>
      <c r="K71" s="13"/>
      <c r="L71" s="25"/>
      <c r="M71" s="54"/>
      <c r="N71" s="102" t="e">
        <f t="shared" si="7"/>
        <v>#DIV/0!</v>
      </c>
      <c r="O71" s="9" t="e">
        <f t="shared" si="4"/>
        <v>#DIV/0!</v>
      </c>
    </row>
    <row r="72" spans="1:15" ht="15">
      <c r="A72" s="24" t="s">
        <v>90</v>
      </c>
      <c r="B72" s="12"/>
      <c r="C72" s="13"/>
      <c r="D72" s="25"/>
      <c r="E72" s="54"/>
      <c r="F72" s="103" t="e">
        <f t="shared" si="5"/>
        <v>#DIV/0!</v>
      </c>
      <c r="G72" s="13"/>
      <c r="H72" s="25"/>
      <c r="I72" s="127"/>
      <c r="J72" s="103" t="e">
        <f t="shared" si="6"/>
        <v>#DIV/0!</v>
      </c>
      <c r="K72" s="13"/>
      <c r="L72" s="25"/>
      <c r="M72" s="54"/>
      <c r="N72" s="103" t="e">
        <f t="shared" si="7"/>
        <v>#DIV/0!</v>
      </c>
      <c r="O72" s="9" t="e">
        <f t="shared" si="4"/>
        <v>#DIV/0!</v>
      </c>
    </row>
    <row r="73" spans="1:15" ht="15">
      <c r="A73" s="24" t="s">
        <v>91</v>
      </c>
      <c r="B73" s="12"/>
      <c r="C73" s="13"/>
      <c r="D73" s="25"/>
      <c r="E73" s="54"/>
      <c r="F73" s="103" t="e">
        <f t="shared" si="5"/>
        <v>#DIV/0!</v>
      </c>
      <c r="G73" s="13"/>
      <c r="H73" s="25"/>
      <c r="I73" s="127"/>
      <c r="J73" s="103" t="e">
        <f t="shared" si="6"/>
        <v>#DIV/0!</v>
      </c>
      <c r="K73" s="13"/>
      <c r="L73" s="25"/>
      <c r="M73" s="54"/>
      <c r="N73" s="103" t="e">
        <f t="shared" si="7"/>
        <v>#DIV/0!</v>
      </c>
      <c r="O73" s="9" t="e">
        <f t="shared" si="4"/>
        <v>#DIV/0!</v>
      </c>
    </row>
    <row r="74" spans="1:15" ht="15">
      <c r="A74" s="26" t="s">
        <v>92</v>
      </c>
      <c r="B74" s="12">
        <f>SUM(B68:B73)</f>
        <v>5445367</v>
      </c>
      <c r="C74" s="13">
        <f>SUM(C68:C73)</f>
        <v>5495367</v>
      </c>
      <c r="D74" s="25">
        <f>SUM(D68:D73)</f>
        <v>2674656</v>
      </c>
      <c r="E74" s="54">
        <f>SUM(E68:E73)</f>
        <v>0</v>
      </c>
      <c r="F74" s="102">
        <f t="shared" si="5"/>
        <v>48.7</v>
      </c>
      <c r="G74" s="13">
        <f>SUM(G68:G73)</f>
        <v>5400303</v>
      </c>
      <c r="H74" s="25">
        <f>SUM(H68:H73)</f>
        <v>4016407</v>
      </c>
      <c r="I74" s="136">
        <f>SUM(I68:I73)</f>
        <v>0</v>
      </c>
      <c r="J74" s="102">
        <f t="shared" si="6"/>
        <v>74.4</v>
      </c>
      <c r="K74" s="13">
        <f>SUM(K68:K73)</f>
        <v>5414767</v>
      </c>
      <c r="L74" s="25">
        <f>SUM(L68:L73)</f>
        <v>5414767</v>
      </c>
      <c r="M74" s="54">
        <f>SUM(M68:M73)</f>
        <v>0</v>
      </c>
      <c r="N74" s="102">
        <f t="shared" si="7"/>
        <v>100</v>
      </c>
      <c r="O74" s="9">
        <f t="shared" si="4"/>
        <v>99.4</v>
      </c>
    </row>
    <row r="75" spans="1:15" ht="15.75" thickBot="1">
      <c r="A75" s="32" t="s">
        <v>55</v>
      </c>
      <c r="B75" s="14">
        <f>B66+B74</f>
        <v>5625367</v>
      </c>
      <c r="C75" s="15">
        <f>C66+C74</f>
        <v>6276367</v>
      </c>
      <c r="D75" s="27">
        <f>D66+D74</f>
        <v>3143263.08</v>
      </c>
      <c r="E75" s="56">
        <f>E66+E74</f>
        <v>33075</v>
      </c>
      <c r="F75" s="103">
        <f t="shared" si="5"/>
        <v>50.6</v>
      </c>
      <c r="G75" s="15">
        <f>G66+G74</f>
        <v>6181303</v>
      </c>
      <c r="H75" s="27">
        <f>H66+H74</f>
        <v>4576749.8100000005</v>
      </c>
      <c r="I75" s="208">
        <f>I66+I74</f>
        <v>39015</v>
      </c>
      <c r="J75" s="103">
        <f t="shared" si="6"/>
        <v>74.7</v>
      </c>
      <c r="K75" s="15">
        <f>K66+K74</f>
        <v>6195767</v>
      </c>
      <c r="L75" s="27">
        <f>L66+L74</f>
        <v>6238749</v>
      </c>
      <c r="M75" s="56">
        <f>M66+M74</f>
        <v>53145</v>
      </c>
      <c r="N75" s="103">
        <f t="shared" si="7"/>
        <v>101.6</v>
      </c>
      <c r="O75" s="9">
        <f t="shared" si="4"/>
        <v>111.8</v>
      </c>
    </row>
    <row r="76" spans="1:15" ht="15.75" thickBot="1">
      <c r="A76" s="33" t="s">
        <v>56</v>
      </c>
      <c r="B76" s="34">
        <f>B75-B37</f>
        <v>0</v>
      </c>
      <c r="C76" s="34">
        <f>C75-C37</f>
        <v>0</v>
      </c>
      <c r="D76" s="34">
        <f>D75-D37</f>
        <v>48854.3200000003</v>
      </c>
      <c r="E76" s="34">
        <f>E75-E37</f>
        <v>8485.970000000001</v>
      </c>
      <c r="F76" s="104" t="e">
        <f t="shared" si="5"/>
        <v>#DIV/0!</v>
      </c>
      <c r="G76" s="34">
        <f>G75-G37</f>
        <v>0</v>
      </c>
      <c r="H76" s="34">
        <f>H75-H37</f>
        <v>157597.82000000123</v>
      </c>
      <c r="I76" s="209">
        <f>I75-'[3]Náklady'!I82</f>
        <v>39015</v>
      </c>
      <c r="J76" s="104" t="e">
        <f t="shared" si="6"/>
        <v>#DIV/0!</v>
      </c>
      <c r="K76" s="34">
        <f>K75-K37</f>
        <v>0</v>
      </c>
      <c r="L76" s="34">
        <f>L75-L37</f>
        <v>54445</v>
      </c>
      <c r="M76" s="34">
        <f>M75-M37</f>
        <v>0</v>
      </c>
      <c r="N76" s="104" t="e">
        <f t="shared" si="7"/>
        <v>#DIV/0!</v>
      </c>
      <c r="O76" s="9" t="e">
        <f t="shared" si="4"/>
        <v>#DIV/0!</v>
      </c>
    </row>
    <row r="77" spans="1:15" s="96" customFormat="1" ht="15.75" thickBot="1">
      <c r="A77" s="135" t="s">
        <v>93</v>
      </c>
      <c r="B77" s="134"/>
      <c r="C77" s="130"/>
      <c r="D77" s="131">
        <f>D76+E76</f>
        <v>57340.2900000003</v>
      </c>
      <c r="E77" s="131"/>
      <c r="F77" s="131"/>
      <c r="G77" s="131"/>
      <c r="H77" s="131">
        <f>H76+I76</f>
        <v>196612.82000000123</v>
      </c>
      <c r="I77" s="131"/>
      <c r="J77" s="131"/>
      <c r="K77" s="131"/>
      <c r="L77" s="131">
        <f>L76+M76</f>
        <v>54445</v>
      </c>
      <c r="M77" s="131"/>
      <c r="N77" s="132"/>
      <c r="O77" s="133"/>
    </row>
    <row r="78" spans="1:15" s="96" customFormat="1" ht="15">
      <c r="A78" s="94"/>
      <c r="B78" s="95"/>
      <c r="C78" s="9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94"/>
      <c r="O78" s="94"/>
    </row>
    <row r="79" ht="15">
      <c r="L79" s="246"/>
    </row>
    <row r="80" spans="1:4" ht="15.75" thickBot="1">
      <c r="A80" s="18" t="s">
        <v>40</v>
      </c>
      <c r="B80" s="48"/>
      <c r="C80" s="37"/>
      <c r="D80" s="237"/>
    </row>
    <row r="81" spans="1:7" ht="15.75" thickBot="1">
      <c r="A81" s="19"/>
      <c r="B81" s="49" t="s">
        <v>10</v>
      </c>
      <c r="C81" s="50" t="s">
        <v>14</v>
      </c>
      <c r="D81" s="249" t="s">
        <v>15</v>
      </c>
      <c r="G81" s="207" t="s">
        <v>121</v>
      </c>
    </row>
    <row r="82" spans="1:7" ht="15">
      <c r="A82" s="20" t="s">
        <v>41</v>
      </c>
      <c r="B82" s="105">
        <v>394671.9</v>
      </c>
      <c r="C82" s="106">
        <v>373269.9</v>
      </c>
      <c r="D82" s="107">
        <v>351865.9</v>
      </c>
      <c r="G82" s="207" t="s">
        <v>122</v>
      </c>
    </row>
    <row r="83" spans="1:7" ht="15">
      <c r="A83" s="20" t="s">
        <v>42</v>
      </c>
      <c r="B83" s="108">
        <v>35000</v>
      </c>
      <c r="C83" s="74">
        <v>27000</v>
      </c>
      <c r="D83" s="75">
        <v>8000</v>
      </c>
      <c r="G83" s="207" t="s">
        <v>164</v>
      </c>
    </row>
    <row r="84" spans="1:7" ht="15">
      <c r="A84" s="20" t="s">
        <v>43</v>
      </c>
      <c r="B84" s="108">
        <v>28232.24</v>
      </c>
      <c r="C84" s="74">
        <v>27375.24</v>
      </c>
      <c r="D84" s="75">
        <v>28797.24</v>
      </c>
      <c r="G84" s="207" t="s">
        <v>165</v>
      </c>
    </row>
    <row r="85" spans="1:7" ht="15">
      <c r="A85" s="20" t="s">
        <v>44</v>
      </c>
      <c r="B85" s="108">
        <v>21262.1</v>
      </c>
      <c r="C85" s="74">
        <v>21262.1</v>
      </c>
      <c r="D85" s="75">
        <v>21262.1</v>
      </c>
      <c r="G85" s="207" t="s">
        <v>123</v>
      </c>
    </row>
    <row r="86" spans="1:7" ht="15">
      <c r="A86" s="20" t="s">
        <v>75</v>
      </c>
      <c r="B86" s="108">
        <v>0</v>
      </c>
      <c r="C86" s="74">
        <v>0</v>
      </c>
      <c r="D86" s="75">
        <v>0</v>
      </c>
      <c r="G86" s="207" t="s">
        <v>124</v>
      </c>
    </row>
    <row r="87" spans="1:7" ht="15.75" thickBot="1">
      <c r="A87" s="21" t="s">
        <v>76</v>
      </c>
      <c r="B87" s="109">
        <v>75728.5</v>
      </c>
      <c r="C87" s="76">
        <v>97130.5</v>
      </c>
      <c r="D87" s="77">
        <v>118534.5</v>
      </c>
      <c r="G87" s="207" t="s">
        <v>125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C73">
      <selection activeCell="Q78" sqref="Q78"/>
    </sheetView>
  </sheetViews>
  <sheetFormatPr defaultColWidth="9.140625" defaultRowHeight="15"/>
  <cols>
    <col min="1" max="1" width="22.421875" style="0" customWidth="1"/>
    <col min="2" max="2" width="13.7109375" style="47" customWidth="1"/>
    <col min="3" max="3" width="14.421875" style="47" customWidth="1"/>
    <col min="4" max="4" width="12.7109375" style="247" customWidth="1"/>
    <col min="5" max="5" width="12.7109375" style="0" customWidth="1"/>
    <col min="6" max="6" width="6.57421875" style="0" customWidth="1"/>
    <col min="7" max="7" width="14.00390625" style="47" customWidth="1"/>
    <col min="8" max="8" width="13.140625" style="47" customWidth="1"/>
    <col min="9" max="9" width="12.7109375" style="0" customWidth="1"/>
    <col min="10" max="10" width="6.57421875" style="0" customWidth="1"/>
    <col min="11" max="11" width="13.57421875" style="247" customWidth="1"/>
    <col min="12" max="12" width="12.7109375" style="247" customWidth="1"/>
    <col min="13" max="13" width="12.7109375" style="237" customWidth="1"/>
    <col min="14" max="14" width="6.57421875" style="0" customWidth="1"/>
    <col min="15" max="15" width="7.00390625" style="0" bestFit="1" customWidth="1"/>
  </cols>
  <sheetData>
    <row r="1" spans="1:14" ht="15">
      <c r="A1" s="117" t="s">
        <v>64</v>
      </c>
      <c r="B1" s="118"/>
      <c r="C1" s="118"/>
      <c r="D1" s="237"/>
      <c r="E1" s="119" t="s">
        <v>65</v>
      </c>
      <c r="F1" s="117"/>
      <c r="G1" s="118" t="s">
        <v>161</v>
      </c>
      <c r="H1" s="37"/>
      <c r="I1" s="37"/>
      <c r="J1" s="117"/>
      <c r="K1" s="236"/>
      <c r="L1" s="237"/>
      <c r="N1" s="117"/>
    </row>
    <row r="2" spans="1:14" ht="16.5" thickBot="1">
      <c r="A2" s="1" t="s">
        <v>0</v>
      </c>
      <c r="B2" s="38" t="s">
        <v>1</v>
      </c>
      <c r="C2" s="38"/>
      <c r="D2" s="237"/>
      <c r="E2" s="37"/>
      <c r="F2" s="1"/>
      <c r="G2" s="38"/>
      <c r="H2" s="37"/>
      <c r="I2" s="37"/>
      <c r="J2" s="1"/>
      <c r="K2" s="238"/>
      <c r="L2" s="237"/>
      <c r="N2" s="1"/>
    </row>
    <row r="3" spans="1:15" ht="15">
      <c r="A3" s="2" t="s">
        <v>2</v>
      </c>
      <c r="B3" s="39" t="s">
        <v>3</v>
      </c>
      <c r="C3" s="40" t="s">
        <v>4</v>
      </c>
      <c r="D3" s="240" t="s">
        <v>5</v>
      </c>
      <c r="E3" s="62"/>
      <c r="F3" s="4" t="s">
        <v>6</v>
      </c>
      <c r="G3" s="42" t="s">
        <v>4</v>
      </c>
      <c r="H3" s="41" t="s">
        <v>7</v>
      </c>
      <c r="I3" s="62"/>
      <c r="J3" s="4" t="s">
        <v>6</v>
      </c>
      <c r="K3" s="239" t="s">
        <v>4</v>
      </c>
      <c r="L3" s="240" t="s">
        <v>8</v>
      </c>
      <c r="M3" s="241"/>
      <c r="N3" s="4" t="s">
        <v>6</v>
      </c>
      <c r="O3" s="92" t="s">
        <v>62</v>
      </c>
    </row>
    <row r="4" spans="1:15" ht="15.75" customHeight="1" thickBot="1">
      <c r="A4" s="5"/>
      <c r="B4" s="43" t="s">
        <v>9</v>
      </c>
      <c r="C4" s="44" t="s">
        <v>10</v>
      </c>
      <c r="D4" s="243" t="s">
        <v>11</v>
      </c>
      <c r="E4" s="45" t="s">
        <v>12</v>
      </c>
      <c r="F4" s="7" t="s">
        <v>13</v>
      </c>
      <c r="G4" s="46" t="s">
        <v>14</v>
      </c>
      <c r="H4" s="45" t="s">
        <v>11</v>
      </c>
      <c r="I4" s="45" t="s">
        <v>12</v>
      </c>
      <c r="J4" s="7" t="s">
        <v>13</v>
      </c>
      <c r="K4" s="242" t="s">
        <v>15</v>
      </c>
      <c r="L4" s="243" t="s">
        <v>11</v>
      </c>
      <c r="M4" s="243" t="s">
        <v>12</v>
      </c>
      <c r="N4" s="7" t="s">
        <v>13</v>
      </c>
      <c r="O4" s="93" t="s">
        <v>63</v>
      </c>
    </row>
    <row r="5" spans="1:15" ht="15.75" customHeight="1">
      <c r="A5" s="8" t="s">
        <v>16</v>
      </c>
      <c r="B5" s="63">
        <v>570000</v>
      </c>
      <c r="C5" s="64">
        <v>570000</v>
      </c>
      <c r="D5" s="83">
        <v>348811.38</v>
      </c>
      <c r="E5" s="83"/>
      <c r="F5" s="97">
        <f>ROUND((D5+E5)/(C5/100),1)</f>
        <v>61.2</v>
      </c>
      <c r="G5" s="110">
        <v>560000</v>
      </c>
      <c r="H5" s="83">
        <v>406931.22</v>
      </c>
      <c r="I5" s="83"/>
      <c r="J5" s="97">
        <f>ROUND((H5+I5)/(G5/100),1)</f>
        <v>72.7</v>
      </c>
      <c r="K5" s="113">
        <v>588000</v>
      </c>
      <c r="L5" s="83">
        <v>587797.33</v>
      </c>
      <c r="M5" s="83"/>
      <c r="N5" s="97">
        <f>ROUND((L5+M5)/(K5/100),1)</f>
        <v>100</v>
      </c>
      <c r="O5" s="9">
        <f>ROUND((L5+M5)/(B5/100),1)</f>
        <v>103.1</v>
      </c>
    </row>
    <row r="6" spans="1:15" ht="15.75" customHeight="1">
      <c r="A6" s="11" t="s">
        <v>17</v>
      </c>
      <c r="B6" s="65">
        <v>85000</v>
      </c>
      <c r="C6" s="66">
        <v>85000</v>
      </c>
      <c r="D6" s="84">
        <v>15832</v>
      </c>
      <c r="E6" s="84"/>
      <c r="F6" s="98">
        <f aca="true" t="shared" si="0" ref="F6:F37">ROUND((D6+E6)/(C6/100),1)</f>
        <v>18.6</v>
      </c>
      <c r="G6" s="111">
        <v>85000</v>
      </c>
      <c r="H6" s="84">
        <v>65000</v>
      </c>
      <c r="I6" s="84"/>
      <c r="J6" s="98">
        <f aca="true" t="shared" si="1" ref="J6:J37">ROUND((H6+I6)/(G6/100),1)</f>
        <v>76.5</v>
      </c>
      <c r="K6" s="114">
        <v>80000</v>
      </c>
      <c r="L6" s="84">
        <v>78000</v>
      </c>
      <c r="M6" s="84"/>
      <c r="N6" s="98">
        <f aca="true" t="shared" si="2" ref="N6:N37">ROUND((L6+M6)/(K6/100),1)</f>
        <v>97.5</v>
      </c>
      <c r="O6" s="9">
        <f aca="true" t="shared" si="3" ref="O6:O37">ROUND((L6+M6)/(B6/100),1)</f>
        <v>91.8</v>
      </c>
    </row>
    <row r="7" spans="1:15" ht="15.75" customHeight="1">
      <c r="A7" s="11" t="s">
        <v>18</v>
      </c>
      <c r="B7" s="65">
        <v>10000</v>
      </c>
      <c r="C7" s="66">
        <v>10000</v>
      </c>
      <c r="D7" s="84">
        <v>0</v>
      </c>
      <c r="E7" s="84"/>
      <c r="F7" s="98">
        <f t="shared" si="0"/>
        <v>0</v>
      </c>
      <c r="G7" s="111">
        <v>10000</v>
      </c>
      <c r="H7" s="84">
        <v>4000</v>
      </c>
      <c r="I7" s="84"/>
      <c r="J7" s="98">
        <f t="shared" si="1"/>
        <v>40</v>
      </c>
      <c r="K7" s="114">
        <v>5000</v>
      </c>
      <c r="L7" s="84">
        <v>4000</v>
      </c>
      <c r="M7" s="84"/>
      <c r="N7" s="98">
        <f t="shared" si="2"/>
        <v>80</v>
      </c>
      <c r="O7" s="9">
        <f t="shared" si="3"/>
        <v>40</v>
      </c>
    </row>
    <row r="8" spans="1:15" ht="15.75" customHeight="1">
      <c r="A8" s="11" t="s">
        <v>19</v>
      </c>
      <c r="B8" s="65">
        <v>45000</v>
      </c>
      <c r="C8" s="66">
        <v>45000</v>
      </c>
      <c r="D8" s="84">
        <v>23228</v>
      </c>
      <c r="E8" s="84"/>
      <c r="F8" s="98">
        <f t="shared" si="0"/>
        <v>51.6</v>
      </c>
      <c r="G8" s="111">
        <v>45000</v>
      </c>
      <c r="H8" s="84">
        <v>27319.18</v>
      </c>
      <c r="I8" s="84"/>
      <c r="J8" s="98">
        <f t="shared" si="1"/>
        <v>60.7</v>
      </c>
      <c r="K8" s="114">
        <v>50000</v>
      </c>
      <c r="L8" s="84">
        <v>50537.18</v>
      </c>
      <c r="M8" s="84"/>
      <c r="N8" s="98">
        <f t="shared" si="2"/>
        <v>101.1</v>
      </c>
      <c r="O8" s="9">
        <f t="shared" si="3"/>
        <v>112.3</v>
      </c>
    </row>
    <row r="9" spans="1:15" ht="15.75" customHeight="1">
      <c r="A9" s="11" t="s">
        <v>20</v>
      </c>
      <c r="B9" s="65">
        <v>300000</v>
      </c>
      <c r="C9" s="66">
        <v>300000</v>
      </c>
      <c r="D9" s="84">
        <v>154576</v>
      </c>
      <c r="E9" s="84"/>
      <c r="F9" s="98">
        <f t="shared" si="0"/>
        <v>51.5</v>
      </c>
      <c r="G9" s="111">
        <v>300000</v>
      </c>
      <c r="H9" s="84">
        <v>180708.82</v>
      </c>
      <c r="I9" s="84"/>
      <c r="J9" s="98">
        <f t="shared" si="1"/>
        <v>60.2</v>
      </c>
      <c r="K9" s="114">
        <v>300000</v>
      </c>
      <c r="L9" s="84">
        <v>300186.82</v>
      </c>
      <c r="M9" s="84"/>
      <c r="N9" s="98">
        <f t="shared" si="2"/>
        <v>100.1</v>
      </c>
      <c r="O9" s="9">
        <f t="shared" si="3"/>
        <v>100.1</v>
      </c>
    </row>
    <row r="10" spans="1:15" ht="15.75" customHeight="1">
      <c r="A10" s="11" t="s">
        <v>21</v>
      </c>
      <c r="B10" s="65"/>
      <c r="C10" s="66"/>
      <c r="D10" s="84"/>
      <c r="E10" s="84"/>
      <c r="F10" s="98" t="e">
        <f t="shared" si="0"/>
        <v>#DIV/0!</v>
      </c>
      <c r="G10" s="111"/>
      <c r="H10" s="84"/>
      <c r="I10" s="84"/>
      <c r="J10" s="98" t="e">
        <f t="shared" si="1"/>
        <v>#DIV/0!</v>
      </c>
      <c r="K10" s="114"/>
      <c r="L10" s="84"/>
      <c r="M10" s="84"/>
      <c r="N10" s="98" t="e">
        <f t="shared" si="2"/>
        <v>#DIV/0!</v>
      </c>
      <c r="O10" s="9" t="e">
        <f t="shared" si="3"/>
        <v>#DIV/0!</v>
      </c>
    </row>
    <row r="11" spans="1:15" ht="15.75" customHeight="1">
      <c r="A11" s="11" t="s">
        <v>22</v>
      </c>
      <c r="B11" s="65"/>
      <c r="C11" s="66"/>
      <c r="D11" s="84"/>
      <c r="E11" s="84"/>
      <c r="F11" s="98" t="e">
        <f t="shared" si="0"/>
        <v>#DIV/0!</v>
      </c>
      <c r="G11" s="111"/>
      <c r="H11" s="84"/>
      <c r="I11" s="84"/>
      <c r="J11" s="98" t="e">
        <f t="shared" si="1"/>
        <v>#DIV/0!</v>
      </c>
      <c r="K11" s="114"/>
      <c r="L11" s="84"/>
      <c r="M11" s="84"/>
      <c r="N11" s="98" t="e">
        <f t="shared" si="2"/>
        <v>#DIV/0!</v>
      </c>
      <c r="O11" s="9" t="e">
        <f t="shared" si="3"/>
        <v>#DIV/0!</v>
      </c>
    </row>
    <row r="12" spans="1:15" ht="15.75" customHeight="1">
      <c r="A12" s="11" t="s">
        <v>66</v>
      </c>
      <c r="B12" s="65"/>
      <c r="C12" s="66"/>
      <c r="D12" s="84"/>
      <c r="E12" s="84"/>
      <c r="F12" s="98" t="e">
        <f t="shared" si="0"/>
        <v>#DIV/0!</v>
      </c>
      <c r="G12" s="111"/>
      <c r="H12" s="84"/>
      <c r="I12" s="84"/>
      <c r="J12" s="98" t="e">
        <f t="shared" si="1"/>
        <v>#DIV/0!</v>
      </c>
      <c r="K12" s="114"/>
      <c r="L12" s="84"/>
      <c r="M12" s="84"/>
      <c r="N12" s="98" t="e">
        <f t="shared" si="2"/>
        <v>#DIV/0!</v>
      </c>
      <c r="O12" s="9" t="e">
        <f t="shared" si="3"/>
        <v>#DIV/0!</v>
      </c>
    </row>
    <row r="13" spans="1:15" ht="15.75" customHeight="1">
      <c r="A13" s="11" t="s">
        <v>67</v>
      </c>
      <c r="B13" s="65"/>
      <c r="C13" s="66"/>
      <c r="D13" s="84"/>
      <c r="E13" s="84"/>
      <c r="F13" s="98" t="e">
        <f t="shared" si="0"/>
        <v>#DIV/0!</v>
      </c>
      <c r="G13" s="111"/>
      <c r="H13" s="84"/>
      <c r="I13" s="84"/>
      <c r="J13" s="98" t="e">
        <f t="shared" si="1"/>
        <v>#DIV/0!</v>
      </c>
      <c r="K13" s="114"/>
      <c r="L13" s="84"/>
      <c r="M13" s="84"/>
      <c r="N13" s="98" t="e">
        <f t="shared" si="2"/>
        <v>#DIV/0!</v>
      </c>
      <c r="O13" s="9" t="e">
        <f t="shared" si="3"/>
        <v>#DIV/0!</v>
      </c>
    </row>
    <row r="14" spans="1:15" ht="15.75" customHeight="1">
      <c r="A14" s="11" t="s">
        <v>68</v>
      </c>
      <c r="B14" s="65"/>
      <c r="C14" s="66"/>
      <c r="D14" s="84"/>
      <c r="E14" s="84"/>
      <c r="F14" s="98" t="e">
        <f t="shared" si="0"/>
        <v>#DIV/0!</v>
      </c>
      <c r="G14" s="111"/>
      <c r="H14" s="84"/>
      <c r="I14" s="84"/>
      <c r="J14" s="98" t="e">
        <f t="shared" si="1"/>
        <v>#DIV/0!</v>
      </c>
      <c r="K14" s="114"/>
      <c r="L14" s="84"/>
      <c r="M14" s="84"/>
      <c r="N14" s="98" t="e">
        <f t="shared" si="2"/>
        <v>#DIV/0!</v>
      </c>
      <c r="O14" s="9" t="e">
        <f t="shared" si="3"/>
        <v>#DIV/0!</v>
      </c>
    </row>
    <row r="15" spans="1:15" ht="15.75" customHeight="1">
      <c r="A15" s="11" t="s">
        <v>23</v>
      </c>
      <c r="B15" s="65">
        <v>150000</v>
      </c>
      <c r="C15" s="66">
        <v>150000</v>
      </c>
      <c r="D15" s="84">
        <v>87821.78</v>
      </c>
      <c r="E15" s="84"/>
      <c r="F15" s="98">
        <f t="shared" si="0"/>
        <v>58.5</v>
      </c>
      <c r="G15" s="111">
        <v>170000</v>
      </c>
      <c r="H15" s="84">
        <v>164159.17</v>
      </c>
      <c r="I15" s="84"/>
      <c r="J15" s="98">
        <f t="shared" si="1"/>
        <v>96.6</v>
      </c>
      <c r="K15" s="114">
        <v>170000</v>
      </c>
      <c r="L15" s="84">
        <v>175848.56</v>
      </c>
      <c r="M15" s="84"/>
      <c r="N15" s="98">
        <f t="shared" si="2"/>
        <v>103.4</v>
      </c>
      <c r="O15" s="9">
        <f t="shared" si="3"/>
        <v>117.2</v>
      </c>
    </row>
    <row r="16" spans="1:15" ht="15.75" customHeight="1">
      <c r="A16" s="11" t="s">
        <v>24</v>
      </c>
      <c r="B16" s="65">
        <v>2500</v>
      </c>
      <c r="C16" s="66">
        <v>2500</v>
      </c>
      <c r="D16" s="84">
        <v>2264</v>
      </c>
      <c r="E16" s="84"/>
      <c r="F16" s="98">
        <f t="shared" si="0"/>
        <v>90.6</v>
      </c>
      <c r="G16" s="111">
        <v>2500</v>
      </c>
      <c r="H16" s="84">
        <v>2264</v>
      </c>
      <c r="I16" s="84"/>
      <c r="J16" s="98">
        <f t="shared" si="1"/>
        <v>90.6</v>
      </c>
      <c r="K16" s="114">
        <v>2500</v>
      </c>
      <c r="L16" s="84">
        <v>2264</v>
      </c>
      <c r="M16" s="84"/>
      <c r="N16" s="98">
        <f t="shared" si="2"/>
        <v>90.6</v>
      </c>
      <c r="O16" s="9">
        <f t="shared" si="3"/>
        <v>90.6</v>
      </c>
    </row>
    <row r="17" spans="1:15" ht="15.75" customHeight="1">
      <c r="A17" s="11" t="s">
        <v>69</v>
      </c>
      <c r="B17" s="65">
        <v>500</v>
      </c>
      <c r="C17" s="66">
        <v>500</v>
      </c>
      <c r="D17" s="84">
        <v>0</v>
      </c>
      <c r="E17" s="84"/>
      <c r="F17" s="98">
        <f t="shared" si="0"/>
        <v>0</v>
      </c>
      <c r="G17" s="111">
        <v>500</v>
      </c>
      <c r="H17" s="84">
        <v>0</v>
      </c>
      <c r="I17" s="84"/>
      <c r="J17" s="98">
        <f t="shared" si="1"/>
        <v>0</v>
      </c>
      <c r="K17" s="114">
        <v>500</v>
      </c>
      <c r="L17" s="84">
        <v>0</v>
      </c>
      <c r="M17" s="84"/>
      <c r="N17" s="98">
        <f t="shared" si="2"/>
        <v>0</v>
      </c>
      <c r="O17" s="9">
        <f t="shared" si="3"/>
        <v>0</v>
      </c>
    </row>
    <row r="18" spans="1:15" ht="15.75" customHeight="1">
      <c r="A18" s="11" t="s">
        <v>25</v>
      </c>
      <c r="B18" s="65">
        <v>145860</v>
      </c>
      <c r="C18" s="66">
        <v>145860</v>
      </c>
      <c r="D18" s="84">
        <v>58497</v>
      </c>
      <c r="E18" s="84"/>
      <c r="F18" s="98">
        <f t="shared" si="0"/>
        <v>40.1</v>
      </c>
      <c r="G18" s="111">
        <v>135860</v>
      </c>
      <c r="H18" s="84">
        <v>91008</v>
      </c>
      <c r="I18" s="84"/>
      <c r="J18" s="98">
        <f t="shared" si="1"/>
        <v>67</v>
      </c>
      <c r="K18" s="114">
        <v>155779</v>
      </c>
      <c r="L18" s="84">
        <v>132454</v>
      </c>
      <c r="M18" s="84"/>
      <c r="N18" s="98">
        <f t="shared" si="2"/>
        <v>85</v>
      </c>
      <c r="O18" s="9">
        <f t="shared" si="3"/>
        <v>90.8</v>
      </c>
    </row>
    <row r="19" spans="1:15" ht="15.75" customHeight="1">
      <c r="A19" s="11" t="s">
        <v>26</v>
      </c>
      <c r="B19" s="65">
        <v>4008555</v>
      </c>
      <c r="C19" s="66">
        <v>4008555</v>
      </c>
      <c r="D19" s="84">
        <v>1939845</v>
      </c>
      <c r="E19" s="84"/>
      <c r="F19" s="98">
        <f t="shared" si="0"/>
        <v>48.4</v>
      </c>
      <c r="G19" s="111">
        <v>3923436</v>
      </c>
      <c r="H19" s="84">
        <v>2886392</v>
      </c>
      <c r="I19" s="84"/>
      <c r="J19" s="98">
        <f t="shared" si="1"/>
        <v>73.6</v>
      </c>
      <c r="K19" s="114">
        <v>3934837</v>
      </c>
      <c r="L19" s="84">
        <v>3954756</v>
      </c>
      <c r="M19" s="84"/>
      <c r="N19" s="98">
        <f t="shared" si="2"/>
        <v>100.5</v>
      </c>
      <c r="O19" s="9">
        <f t="shared" si="3"/>
        <v>98.7</v>
      </c>
    </row>
    <row r="20" spans="1:15" ht="15.75" customHeight="1">
      <c r="A20" s="11" t="s">
        <v>27</v>
      </c>
      <c r="B20" s="65"/>
      <c r="C20" s="66"/>
      <c r="D20" s="84"/>
      <c r="E20" s="84"/>
      <c r="F20" s="98" t="e">
        <f t="shared" si="0"/>
        <v>#DIV/0!</v>
      </c>
      <c r="G20" s="111"/>
      <c r="H20" s="84"/>
      <c r="I20" s="84"/>
      <c r="J20" s="98" t="e">
        <f t="shared" si="1"/>
        <v>#DIV/0!</v>
      </c>
      <c r="K20" s="114"/>
      <c r="L20" s="84"/>
      <c r="M20" s="84"/>
      <c r="N20" s="98" t="e">
        <f t="shared" si="2"/>
        <v>#DIV/0!</v>
      </c>
      <c r="O20" s="9" t="e">
        <f t="shared" si="3"/>
        <v>#DIV/0!</v>
      </c>
    </row>
    <row r="21" spans="1:15" ht="15.75" customHeight="1">
      <c r="A21" s="11" t="s">
        <v>28</v>
      </c>
      <c r="B21" s="65"/>
      <c r="C21" s="66"/>
      <c r="D21" s="84"/>
      <c r="E21" s="84"/>
      <c r="F21" s="98" t="e">
        <f t="shared" si="0"/>
        <v>#DIV/0!</v>
      </c>
      <c r="G21" s="111"/>
      <c r="H21" s="84"/>
      <c r="I21" s="84"/>
      <c r="J21" s="98" t="e">
        <f t="shared" si="1"/>
        <v>#DIV/0!</v>
      </c>
      <c r="K21" s="114"/>
      <c r="L21" s="84"/>
      <c r="M21" s="84"/>
      <c r="N21" s="98" t="e">
        <f t="shared" si="2"/>
        <v>#DIV/0!</v>
      </c>
      <c r="O21" s="9" t="e">
        <f t="shared" si="3"/>
        <v>#DIV/0!</v>
      </c>
    </row>
    <row r="22" spans="1:15" ht="15.75" customHeight="1">
      <c r="A22" s="11" t="s">
        <v>29</v>
      </c>
      <c r="B22" s="65"/>
      <c r="C22" s="66"/>
      <c r="D22" s="84"/>
      <c r="E22" s="84"/>
      <c r="F22" s="98" t="e">
        <f t="shared" si="0"/>
        <v>#DIV/0!</v>
      </c>
      <c r="G22" s="111"/>
      <c r="H22" s="84"/>
      <c r="I22" s="84"/>
      <c r="J22" s="98" t="e">
        <f t="shared" si="1"/>
        <v>#DIV/0!</v>
      </c>
      <c r="K22" s="114"/>
      <c r="L22" s="84"/>
      <c r="M22" s="84"/>
      <c r="N22" s="98" t="e">
        <f t="shared" si="2"/>
        <v>#DIV/0!</v>
      </c>
      <c r="O22" s="9" t="e">
        <f t="shared" si="3"/>
        <v>#DIV/0!</v>
      </c>
    </row>
    <row r="23" spans="1:15" ht="15.75" customHeight="1">
      <c r="A23" s="11" t="s">
        <v>30</v>
      </c>
      <c r="B23" s="65"/>
      <c r="C23" s="66"/>
      <c r="D23" s="84"/>
      <c r="E23" s="84"/>
      <c r="F23" s="98" t="e">
        <f t="shared" si="0"/>
        <v>#DIV/0!</v>
      </c>
      <c r="G23" s="111"/>
      <c r="H23" s="84"/>
      <c r="I23" s="84"/>
      <c r="J23" s="98" t="e">
        <f t="shared" si="1"/>
        <v>#DIV/0!</v>
      </c>
      <c r="K23" s="114"/>
      <c r="L23" s="84"/>
      <c r="M23" s="84"/>
      <c r="N23" s="98" t="e">
        <f t="shared" si="2"/>
        <v>#DIV/0!</v>
      </c>
      <c r="O23" s="9" t="e">
        <f t="shared" si="3"/>
        <v>#DIV/0!</v>
      </c>
    </row>
    <row r="24" spans="1:15" ht="15.75" customHeight="1">
      <c r="A24" s="11" t="s">
        <v>70</v>
      </c>
      <c r="B24" s="65"/>
      <c r="C24" s="66"/>
      <c r="D24" s="84"/>
      <c r="E24" s="84"/>
      <c r="F24" s="98" t="e">
        <f t="shared" si="0"/>
        <v>#DIV/0!</v>
      </c>
      <c r="G24" s="111"/>
      <c r="H24" s="84"/>
      <c r="I24" s="84"/>
      <c r="J24" s="98" t="e">
        <f t="shared" si="1"/>
        <v>#DIV/0!</v>
      </c>
      <c r="K24" s="114"/>
      <c r="L24" s="84"/>
      <c r="M24" s="84"/>
      <c r="N24" s="98" t="e">
        <f t="shared" si="2"/>
        <v>#DIV/0!</v>
      </c>
      <c r="O24" s="9" t="e">
        <f t="shared" si="3"/>
        <v>#DIV/0!</v>
      </c>
    </row>
    <row r="25" spans="1:15" ht="15.75" customHeight="1">
      <c r="A25" s="11" t="s">
        <v>31</v>
      </c>
      <c r="B25" s="65"/>
      <c r="C25" s="66"/>
      <c r="D25" s="84"/>
      <c r="E25" s="84"/>
      <c r="F25" s="98" t="e">
        <f t="shared" si="0"/>
        <v>#DIV/0!</v>
      </c>
      <c r="G25" s="111"/>
      <c r="H25" s="84"/>
      <c r="I25" s="84"/>
      <c r="J25" s="98" t="e">
        <f t="shared" si="1"/>
        <v>#DIV/0!</v>
      </c>
      <c r="K25" s="114"/>
      <c r="L25" s="84"/>
      <c r="M25" s="84"/>
      <c r="N25" s="98" t="e">
        <f t="shared" si="2"/>
        <v>#DIV/0!</v>
      </c>
      <c r="O25" s="9" t="e">
        <f t="shared" si="3"/>
        <v>#DIV/0!</v>
      </c>
    </row>
    <row r="26" spans="1:15" ht="15.75" customHeight="1">
      <c r="A26" s="11" t="s">
        <v>32</v>
      </c>
      <c r="B26" s="65"/>
      <c r="C26" s="66"/>
      <c r="D26" s="84"/>
      <c r="E26" s="84"/>
      <c r="F26" s="98" t="e">
        <f t="shared" si="0"/>
        <v>#DIV/0!</v>
      </c>
      <c r="G26" s="111"/>
      <c r="H26" s="84"/>
      <c r="I26" s="84"/>
      <c r="J26" s="98" t="e">
        <f t="shared" si="1"/>
        <v>#DIV/0!</v>
      </c>
      <c r="K26" s="114"/>
      <c r="L26" s="84"/>
      <c r="M26" s="84"/>
      <c r="N26" s="98" t="e">
        <f t="shared" si="2"/>
        <v>#DIV/0!</v>
      </c>
      <c r="O26" s="9" t="e">
        <f t="shared" si="3"/>
        <v>#DIV/0!</v>
      </c>
    </row>
    <row r="27" spans="1:15" ht="15.75" customHeight="1">
      <c r="A27" s="11" t="s">
        <v>71</v>
      </c>
      <c r="B27" s="65"/>
      <c r="C27" s="66"/>
      <c r="D27" s="84"/>
      <c r="E27" s="84"/>
      <c r="F27" s="98" t="e">
        <f t="shared" si="0"/>
        <v>#DIV/0!</v>
      </c>
      <c r="G27" s="111"/>
      <c r="H27" s="84"/>
      <c r="I27" s="84"/>
      <c r="J27" s="98" t="e">
        <f t="shared" si="1"/>
        <v>#DIV/0!</v>
      </c>
      <c r="K27" s="114"/>
      <c r="L27" s="84"/>
      <c r="M27" s="84"/>
      <c r="N27" s="98" t="e">
        <f t="shared" si="2"/>
        <v>#DIV/0!</v>
      </c>
      <c r="O27" s="9" t="e">
        <f t="shared" si="3"/>
        <v>#DIV/0!</v>
      </c>
    </row>
    <row r="28" spans="1:15" ht="15.75" customHeight="1">
      <c r="A28" s="11" t="s">
        <v>33</v>
      </c>
      <c r="B28" s="65">
        <v>10000</v>
      </c>
      <c r="C28" s="66">
        <v>10000</v>
      </c>
      <c r="D28" s="84">
        <v>4898.36</v>
      </c>
      <c r="E28" s="84"/>
      <c r="F28" s="98">
        <f t="shared" si="0"/>
        <v>49</v>
      </c>
      <c r="G28" s="111">
        <v>10000</v>
      </c>
      <c r="H28" s="84">
        <v>6889.86</v>
      </c>
      <c r="I28" s="84"/>
      <c r="J28" s="98">
        <f t="shared" si="1"/>
        <v>68.9</v>
      </c>
      <c r="K28" s="114">
        <v>12395.38</v>
      </c>
      <c r="L28" s="84">
        <v>10158.03</v>
      </c>
      <c r="M28" s="84"/>
      <c r="N28" s="98">
        <f t="shared" si="2"/>
        <v>82</v>
      </c>
      <c r="O28" s="9">
        <f t="shared" si="3"/>
        <v>101.6</v>
      </c>
    </row>
    <row r="29" spans="1:15" ht="15.75" customHeight="1">
      <c r="A29" s="11" t="s">
        <v>34</v>
      </c>
      <c r="B29" s="65">
        <v>25473</v>
      </c>
      <c r="C29" s="66">
        <v>25473</v>
      </c>
      <c r="D29" s="84">
        <v>12736</v>
      </c>
      <c r="E29" s="84"/>
      <c r="F29" s="98">
        <f t="shared" si="0"/>
        <v>50</v>
      </c>
      <c r="G29" s="111">
        <v>25473</v>
      </c>
      <c r="H29" s="84">
        <v>12736</v>
      </c>
      <c r="I29" s="84"/>
      <c r="J29" s="98">
        <f t="shared" si="1"/>
        <v>50</v>
      </c>
      <c r="K29" s="114">
        <v>25473</v>
      </c>
      <c r="L29" s="84">
        <v>25473</v>
      </c>
      <c r="M29" s="84"/>
      <c r="N29" s="98">
        <f t="shared" si="2"/>
        <v>100</v>
      </c>
      <c r="O29" s="9">
        <f t="shared" si="3"/>
        <v>100</v>
      </c>
    </row>
    <row r="30" spans="1:15" ht="15.75" customHeight="1">
      <c r="A30" s="11" t="s">
        <v>72</v>
      </c>
      <c r="B30" s="65"/>
      <c r="C30" s="66"/>
      <c r="D30" s="84"/>
      <c r="E30" s="84"/>
      <c r="F30" s="98" t="e">
        <f t="shared" si="0"/>
        <v>#DIV/0!</v>
      </c>
      <c r="G30" s="111"/>
      <c r="H30" s="84"/>
      <c r="I30" s="84"/>
      <c r="J30" s="98" t="e">
        <f t="shared" si="1"/>
        <v>#DIV/0!</v>
      </c>
      <c r="K30" s="114"/>
      <c r="L30" s="84"/>
      <c r="M30" s="84"/>
      <c r="N30" s="98" t="e">
        <f t="shared" si="2"/>
        <v>#DIV/0!</v>
      </c>
      <c r="O30" s="9" t="e">
        <f t="shared" si="3"/>
        <v>#DIV/0!</v>
      </c>
    </row>
    <row r="31" spans="1:15" ht="15.75" customHeight="1">
      <c r="A31" s="11" t="s">
        <v>35</v>
      </c>
      <c r="B31" s="65"/>
      <c r="C31" s="66"/>
      <c r="D31" s="84"/>
      <c r="E31" s="84"/>
      <c r="F31" s="98" t="e">
        <f t="shared" si="0"/>
        <v>#DIV/0!</v>
      </c>
      <c r="G31" s="111"/>
      <c r="H31" s="84"/>
      <c r="I31" s="84"/>
      <c r="J31" s="98" t="e">
        <f t="shared" si="1"/>
        <v>#DIV/0!</v>
      </c>
      <c r="K31" s="114"/>
      <c r="L31" s="84"/>
      <c r="M31" s="84"/>
      <c r="N31" s="98" t="e">
        <f t="shared" si="2"/>
        <v>#DIV/0!</v>
      </c>
      <c r="O31" s="9" t="e">
        <f t="shared" si="3"/>
        <v>#DIV/0!</v>
      </c>
    </row>
    <row r="32" spans="1:15" ht="15">
      <c r="A32" s="11" t="s">
        <v>73</v>
      </c>
      <c r="B32" s="65"/>
      <c r="C32" s="66"/>
      <c r="D32" s="84"/>
      <c r="E32" s="84"/>
      <c r="F32" s="98" t="e">
        <f t="shared" si="0"/>
        <v>#DIV/0!</v>
      </c>
      <c r="G32" s="111"/>
      <c r="H32" s="84"/>
      <c r="I32" s="84"/>
      <c r="J32" s="98" t="e">
        <f t="shared" si="1"/>
        <v>#DIV/0!</v>
      </c>
      <c r="K32" s="114"/>
      <c r="L32" s="84"/>
      <c r="M32" s="84"/>
      <c r="N32" s="98" t="e">
        <f t="shared" si="2"/>
        <v>#DIV/0!</v>
      </c>
      <c r="O32" s="9" t="e">
        <f t="shared" si="3"/>
        <v>#DIV/0!</v>
      </c>
    </row>
    <row r="33" spans="1:15" ht="15">
      <c r="A33" s="11" t="s">
        <v>36</v>
      </c>
      <c r="B33" s="65"/>
      <c r="C33" s="66"/>
      <c r="D33" s="84"/>
      <c r="E33" s="84"/>
      <c r="F33" s="98" t="e">
        <f t="shared" si="0"/>
        <v>#DIV/0!</v>
      </c>
      <c r="G33" s="111"/>
      <c r="H33" s="84"/>
      <c r="I33" s="84"/>
      <c r="J33" s="98" t="e">
        <f t="shared" si="1"/>
        <v>#DIV/0!</v>
      </c>
      <c r="K33" s="114"/>
      <c r="L33" s="84"/>
      <c r="M33" s="84"/>
      <c r="N33" s="98" t="e">
        <f t="shared" si="2"/>
        <v>#DIV/0!</v>
      </c>
      <c r="O33" s="9" t="e">
        <f t="shared" si="3"/>
        <v>#DIV/0!</v>
      </c>
    </row>
    <row r="34" spans="1:15" ht="15">
      <c r="A34" s="11" t="s">
        <v>74</v>
      </c>
      <c r="B34" s="65">
        <v>100000</v>
      </c>
      <c r="C34" s="66">
        <v>100000</v>
      </c>
      <c r="D34" s="84">
        <v>95046</v>
      </c>
      <c r="E34" s="84"/>
      <c r="F34" s="98">
        <f>ROUND((D34+E34)/(C34/100),1)</f>
        <v>95</v>
      </c>
      <c r="G34" s="111">
        <v>100000</v>
      </c>
      <c r="H34" s="84">
        <v>95046</v>
      </c>
      <c r="I34" s="84"/>
      <c r="J34" s="98">
        <f>ROUND((H34+I34)/(G34/100),1)</f>
        <v>95</v>
      </c>
      <c r="K34" s="114">
        <v>120000</v>
      </c>
      <c r="L34" s="84">
        <v>121914</v>
      </c>
      <c r="M34" s="84"/>
      <c r="N34" s="98">
        <f>ROUND((L34+M34)/(K34/100),1)</f>
        <v>101.6</v>
      </c>
      <c r="O34" s="9">
        <f t="shared" si="3"/>
        <v>121.9</v>
      </c>
    </row>
    <row r="35" spans="1:15" ht="15">
      <c r="A35" s="11" t="s">
        <v>37</v>
      </c>
      <c r="B35" s="67"/>
      <c r="C35" s="68"/>
      <c r="D35" s="85"/>
      <c r="E35" s="85"/>
      <c r="F35" s="99" t="e">
        <f>ROUND((D35+E35)/(C35/100),1)</f>
        <v>#DIV/0!</v>
      </c>
      <c r="G35" s="112"/>
      <c r="H35" s="85"/>
      <c r="I35" s="85"/>
      <c r="J35" s="99" t="e">
        <f>ROUND((H35+I35)/(G35/100),1)</f>
        <v>#DIV/0!</v>
      </c>
      <c r="K35" s="115"/>
      <c r="L35" s="85"/>
      <c r="M35" s="85"/>
      <c r="N35" s="99" t="e">
        <f>ROUND((L35+M35)/(K35/100),1)</f>
        <v>#DIV/0!</v>
      </c>
      <c r="O35" s="9" t="e">
        <f t="shared" si="3"/>
        <v>#DIV/0!</v>
      </c>
    </row>
    <row r="36" spans="1:15" ht="15.75" thickBot="1">
      <c r="A36" s="16" t="s">
        <v>38</v>
      </c>
      <c r="B36" s="86"/>
      <c r="C36" s="87"/>
      <c r="D36" s="88"/>
      <c r="E36" s="88"/>
      <c r="F36" s="99" t="e">
        <f>ROUND((D36+E36)/(C36/100),1)</f>
        <v>#DIV/0!</v>
      </c>
      <c r="G36" s="88"/>
      <c r="H36" s="88"/>
      <c r="I36" s="88"/>
      <c r="J36" s="99" t="e">
        <f>ROUND((H36+I36)/(G36/100),1)</f>
        <v>#DIV/0!</v>
      </c>
      <c r="K36" s="69"/>
      <c r="L36" s="88"/>
      <c r="M36" s="88"/>
      <c r="N36" s="99" t="e">
        <f>ROUND((L36+M36)/(K36/100),1)</f>
        <v>#DIV/0!</v>
      </c>
      <c r="O36" s="9" t="e">
        <f t="shared" si="3"/>
        <v>#DIV/0!</v>
      </c>
    </row>
    <row r="37" spans="1:15" ht="15.75" thickBot="1">
      <c r="A37" s="17" t="s">
        <v>39</v>
      </c>
      <c r="B37" s="70">
        <f>SUM(B5:B36)</f>
        <v>5452888</v>
      </c>
      <c r="C37" s="71">
        <f>SUM(C5:C36)</f>
        <v>5452888</v>
      </c>
      <c r="D37" s="72">
        <f>SUM(D5:D36)</f>
        <v>2743555.52</v>
      </c>
      <c r="E37" s="73">
        <f>SUM(E5:E35)</f>
        <v>0</v>
      </c>
      <c r="F37" s="100">
        <f t="shared" si="0"/>
        <v>50.3</v>
      </c>
      <c r="G37" s="70">
        <f>SUM(G5:G36)</f>
        <v>5367769</v>
      </c>
      <c r="H37" s="72">
        <f>SUM(H5:H36)</f>
        <v>3942454.25</v>
      </c>
      <c r="I37" s="72">
        <f>SUM(I5:I35)</f>
        <v>0</v>
      </c>
      <c r="J37" s="100">
        <f t="shared" si="1"/>
        <v>73.4</v>
      </c>
      <c r="K37" s="70">
        <f>SUM(K5:K36)</f>
        <v>5444484.38</v>
      </c>
      <c r="L37" s="72">
        <f>SUM(L5:L36)</f>
        <v>5443388.920000001</v>
      </c>
      <c r="M37" s="73">
        <f>SUM(M5:M35)</f>
        <v>0</v>
      </c>
      <c r="N37" s="100">
        <f t="shared" si="2"/>
        <v>100</v>
      </c>
      <c r="O37" s="9">
        <f t="shared" si="3"/>
        <v>99.8</v>
      </c>
    </row>
    <row r="38" spans="1:14" ht="15">
      <c r="A38" s="89"/>
      <c r="B38" s="122"/>
      <c r="C38" s="122"/>
      <c r="D38" s="244"/>
      <c r="E38" s="122"/>
      <c r="F38" s="123"/>
      <c r="G38" s="122"/>
      <c r="H38" s="122"/>
      <c r="I38" s="122"/>
      <c r="J38" s="123"/>
      <c r="K38" s="244"/>
      <c r="L38" s="244"/>
      <c r="M38" s="244"/>
      <c r="N38" s="123"/>
    </row>
    <row r="39" spans="1:14" ht="15.75" thickBot="1">
      <c r="A39" s="35" t="s">
        <v>57</v>
      </c>
      <c r="B39" s="79"/>
      <c r="C39" s="79"/>
      <c r="D39" s="246"/>
      <c r="E39" s="122"/>
      <c r="F39" s="123"/>
      <c r="G39" s="122"/>
      <c r="H39" s="122"/>
      <c r="I39" s="122"/>
      <c r="J39" s="123"/>
      <c r="K39" s="244"/>
      <c r="L39" s="244"/>
      <c r="M39" s="244"/>
      <c r="N39" s="123"/>
    </row>
    <row r="40" spans="1:14" ht="15">
      <c r="A40" s="19"/>
      <c r="B40" s="81" t="s">
        <v>10</v>
      </c>
      <c r="C40" s="80" t="s">
        <v>14</v>
      </c>
      <c r="D40" s="248" t="s">
        <v>15</v>
      </c>
      <c r="E40" s="122"/>
      <c r="F40" s="123"/>
      <c r="G40" s="122"/>
      <c r="H40" s="122"/>
      <c r="I40" s="122"/>
      <c r="J40" s="123"/>
      <c r="K40" s="244"/>
      <c r="L40" s="244"/>
      <c r="M40" s="244"/>
      <c r="N40" s="123"/>
    </row>
    <row r="41" spans="1:14" ht="15">
      <c r="A41" s="20" t="s">
        <v>58</v>
      </c>
      <c r="B41" s="90">
        <v>0</v>
      </c>
      <c r="C41" s="58">
        <v>0</v>
      </c>
      <c r="D41" s="59">
        <v>0</v>
      </c>
      <c r="E41" s="122"/>
      <c r="F41" s="123"/>
      <c r="G41" s="122"/>
      <c r="H41" s="122"/>
      <c r="I41" s="122"/>
      <c r="J41" s="123"/>
      <c r="K41" s="244"/>
      <c r="L41" s="244"/>
      <c r="M41" s="244"/>
      <c r="N41" s="123"/>
    </row>
    <row r="42" spans="1:14" ht="15">
      <c r="A42" s="36" t="s">
        <v>61</v>
      </c>
      <c r="B42" s="90">
        <v>0</v>
      </c>
      <c r="C42" s="58">
        <v>0</v>
      </c>
      <c r="D42" s="59">
        <v>0</v>
      </c>
      <c r="E42" s="122"/>
      <c r="F42" s="123"/>
      <c r="G42" s="122"/>
      <c r="H42" s="122"/>
      <c r="I42" s="122"/>
      <c r="J42" s="123"/>
      <c r="K42" s="244"/>
      <c r="L42" s="244"/>
      <c r="M42" s="244"/>
      <c r="N42" s="123"/>
    </row>
    <row r="43" spans="1:14" ht="15">
      <c r="A43" s="36" t="s">
        <v>59</v>
      </c>
      <c r="B43" s="90">
        <v>15334.9</v>
      </c>
      <c r="C43" s="58">
        <v>4434.8</v>
      </c>
      <c r="D43" s="59">
        <v>8691</v>
      </c>
      <c r="E43" s="122"/>
      <c r="F43" s="123"/>
      <c r="G43" s="122"/>
      <c r="H43" s="122"/>
      <c r="I43" s="122"/>
      <c r="J43" s="123"/>
      <c r="K43" s="244"/>
      <c r="L43" s="244"/>
      <c r="M43" s="244"/>
      <c r="N43" s="123"/>
    </row>
    <row r="44" spans="1:14" ht="15.75" thickBot="1">
      <c r="A44" s="21" t="s">
        <v>60</v>
      </c>
      <c r="B44" s="91">
        <v>0</v>
      </c>
      <c r="C44" s="60">
        <v>0</v>
      </c>
      <c r="D44" s="61">
        <v>0</v>
      </c>
      <c r="E44" s="122"/>
      <c r="F44" s="123"/>
      <c r="G44" s="122"/>
      <c r="H44" s="122"/>
      <c r="I44" s="122"/>
      <c r="J44" s="123"/>
      <c r="K44" s="244"/>
      <c r="L44" s="244"/>
      <c r="M44" s="244"/>
      <c r="N44" s="123"/>
    </row>
    <row r="45" spans="1:14" ht="15">
      <c r="A45" s="89"/>
      <c r="B45" s="122"/>
      <c r="C45" s="122"/>
      <c r="D45" s="244"/>
      <c r="E45" s="122"/>
      <c r="F45" s="123"/>
      <c r="G45" s="122"/>
      <c r="H45" s="122"/>
      <c r="I45" s="122"/>
      <c r="J45" s="123"/>
      <c r="K45" s="244"/>
      <c r="L45" s="244"/>
      <c r="M45" s="244"/>
      <c r="N45" s="123"/>
    </row>
    <row r="47" spans="1:14" ht="16.5" thickBot="1">
      <c r="A47" s="1" t="s">
        <v>45</v>
      </c>
      <c r="B47" s="78" t="s">
        <v>1</v>
      </c>
      <c r="C47" s="78"/>
      <c r="D47" s="246"/>
      <c r="E47" s="37"/>
      <c r="F47" s="1"/>
      <c r="G47" s="78"/>
      <c r="H47" s="79"/>
      <c r="I47" s="37"/>
      <c r="J47" s="1"/>
      <c r="K47" s="245"/>
      <c r="L47" s="246"/>
      <c r="M47" s="246"/>
      <c r="N47" s="1"/>
    </row>
    <row r="48" spans="1:15" ht="15">
      <c r="A48" s="2" t="s">
        <v>2</v>
      </c>
      <c r="B48" s="39" t="s">
        <v>3</v>
      </c>
      <c r="C48" s="40" t="s">
        <v>4</v>
      </c>
      <c r="D48" s="240" t="s">
        <v>5</v>
      </c>
      <c r="E48" s="62"/>
      <c r="F48" s="4" t="s">
        <v>6</v>
      </c>
      <c r="G48" s="42" t="s">
        <v>4</v>
      </c>
      <c r="H48" s="41" t="s">
        <v>7</v>
      </c>
      <c r="I48" s="62"/>
      <c r="J48" s="4" t="s">
        <v>6</v>
      </c>
      <c r="K48" s="239" t="s">
        <v>4</v>
      </c>
      <c r="L48" s="240" t="s">
        <v>8</v>
      </c>
      <c r="M48" s="241"/>
      <c r="N48" s="4" t="s">
        <v>6</v>
      </c>
      <c r="O48" s="92" t="s">
        <v>62</v>
      </c>
    </row>
    <row r="49" spans="1:15" ht="15.75" thickBot="1">
      <c r="A49" s="5"/>
      <c r="B49" s="43" t="s">
        <v>9</v>
      </c>
      <c r="C49" s="44" t="s">
        <v>10</v>
      </c>
      <c r="D49" s="243" t="s">
        <v>11</v>
      </c>
      <c r="E49" s="45" t="s">
        <v>12</v>
      </c>
      <c r="F49" s="7" t="s">
        <v>13</v>
      </c>
      <c r="G49" s="46" t="s">
        <v>14</v>
      </c>
      <c r="H49" s="45" t="s">
        <v>11</v>
      </c>
      <c r="I49" s="45" t="s">
        <v>12</v>
      </c>
      <c r="J49" s="7" t="s">
        <v>13</v>
      </c>
      <c r="K49" s="242" t="s">
        <v>15</v>
      </c>
      <c r="L49" s="243" t="s">
        <v>11</v>
      </c>
      <c r="M49" s="243" t="s">
        <v>12</v>
      </c>
      <c r="N49" s="7" t="s">
        <v>13</v>
      </c>
      <c r="O49" s="93" t="s">
        <v>63</v>
      </c>
    </row>
    <row r="50" spans="1:15" ht="15">
      <c r="A50" s="22" t="s">
        <v>77</v>
      </c>
      <c r="B50" s="9"/>
      <c r="C50" s="10"/>
      <c r="D50" s="23"/>
      <c r="E50" s="126"/>
      <c r="F50" s="101" t="e">
        <f>ROUND((D50+E50)/(C50/100),1)</f>
        <v>#DIV/0!</v>
      </c>
      <c r="G50" s="10"/>
      <c r="H50" s="23"/>
      <c r="I50" s="126"/>
      <c r="J50" s="101" t="e">
        <f>ROUND((H50+I50)/(G50/100),1)</f>
        <v>#DIV/0!</v>
      </c>
      <c r="K50" s="225"/>
      <c r="L50" s="226"/>
      <c r="M50" s="227"/>
      <c r="N50" s="101" t="e">
        <f>ROUND((L50+M50)/(K50/100),1)</f>
        <v>#DIV/0!</v>
      </c>
      <c r="O50" s="9" t="e">
        <f aca="true" t="shared" si="4" ref="O50:O76">ROUND((L50+M50)/(B50/100),1)</f>
        <v>#DIV/0!</v>
      </c>
    </row>
    <row r="51" spans="1:15" ht="15">
      <c r="A51" s="24" t="s">
        <v>78</v>
      </c>
      <c r="B51" s="12">
        <v>360000</v>
      </c>
      <c r="C51" s="13">
        <v>360000</v>
      </c>
      <c r="D51" s="25">
        <v>264504</v>
      </c>
      <c r="E51" s="127"/>
      <c r="F51" s="102">
        <f aca="true" t="shared" si="5" ref="F51:F76">ROUND((D51+E51)/(C51/100),1)</f>
        <v>73.5</v>
      </c>
      <c r="G51" s="13">
        <v>360000</v>
      </c>
      <c r="H51" s="25">
        <v>310939</v>
      </c>
      <c r="I51" s="127"/>
      <c r="J51" s="102">
        <f aca="true" t="shared" si="6" ref="J51:J76">ROUND((H51+I51)/(G51/100),1)</f>
        <v>86.4</v>
      </c>
      <c r="K51" s="228">
        <v>435702</v>
      </c>
      <c r="L51" s="229">
        <v>435702</v>
      </c>
      <c r="M51" s="230"/>
      <c r="N51" s="102">
        <f aca="true" t="shared" si="7" ref="N51:N76">ROUND((L51+M51)/(K51/100),1)</f>
        <v>100</v>
      </c>
      <c r="O51" s="9">
        <f t="shared" si="4"/>
        <v>121</v>
      </c>
    </row>
    <row r="52" spans="1:15" ht="15">
      <c r="A52" s="24" t="s">
        <v>46</v>
      </c>
      <c r="B52" s="12"/>
      <c r="C52" s="13"/>
      <c r="D52" s="25"/>
      <c r="E52" s="127"/>
      <c r="F52" s="102" t="e">
        <f t="shared" si="5"/>
        <v>#DIV/0!</v>
      </c>
      <c r="G52" s="13"/>
      <c r="H52" s="25"/>
      <c r="I52" s="127"/>
      <c r="J52" s="102" t="e">
        <f t="shared" si="6"/>
        <v>#DIV/0!</v>
      </c>
      <c r="K52" s="228"/>
      <c r="L52" s="229"/>
      <c r="M52" s="230"/>
      <c r="N52" s="102" t="e">
        <f t="shared" si="7"/>
        <v>#DIV/0!</v>
      </c>
      <c r="O52" s="9" t="e">
        <f t="shared" si="4"/>
        <v>#DIV/0!</v>
      </c>
    </row>
    <row r="53" spans="1:15" ht="15">
      <c r="A53" s="24" t="s">
        <v>79</v>
      </c>
      <c r="B53" s="12"/>
      <c r="C53" s="13"/>
      <c r="D53" s="25"/>
      <c r="E53" s="127"/>
      <c r="F53" s="102" t="e">
        <f t="shared" si="5"/>
        <v>#DIV/0!</v>
      </c>
      <c r="G53" s="13"/>
      <c r="H53" s="25"/>
      <c r="I53" s="127"/>
      <c r="J53" s="102" t="e">
        <f t="shared" si="6"/>
        <v>#DIV/0!</v>
      </c>
      <c r="K53" s="228"/>
      <c r="L53" s="229"/>
      <c r="M53" s="230"/>
      <c r="N53" s="102" t="e">
        <f t="shared" si="7"/>
        <v>#DIV/0!</v>
      </c>
      <c r="O53" s="9" t="e">
        <f t="shared" si="4"/>
        <v>#DIV/0!</v>
      </c>
    </row>
    <row r="54" spans="1:15" ht="15">
      <c r="A54" s="24" t="s">
        <v>80</v>
      </c>
      <c r="B54" s="12"/>
      <c r="C54" s="13"/>
      <c r="D54" s="25"/>
      <c r="E54" s="127"/>
      <c r="F54" s="102" t="e">
        <f t="shared" si="5"/>
        <v>#DIV/0!</v>
      </c>
      <c r="G54" s="13"/>
      <c r="H54" s="25"/>
      <c r="I54" s="127"/>
      <c r="J54" s="102" t="e">
        <f t="shared" si="6"/>
        <v>#DIV/0!</v>
      </c>
      <c r="K54" s="228"/>
      <c r="L54" s="229"/>
      <c r="M54" s="230"/>
      <c r="N54" s="102" t="e">
        <f t="shared" si="7"/>
        <v>#DIV/0!</v>
      </c>
      <c r="O54" s="9" t="e">
        <f t="shared" si="4"/>
        <v>#DIV/0!</v>
      </c>
    </row>
    <row r="55" spans="1:15" ht="15">
      <c r="A55" s="24" t="s">
        <v>47</v>
      </c>
      <c r="B55" s="12"/>
      <c r="C55" s="13"/>
      <c r="D55" s="25"/>
      <c r="E55" s="127"/>
      <c r="F55" s="102" t="e">
        <f t="shared" si="5"/>
        <v>#DIV/0!</v>
      </c>
      <c r="G55" s="13"/>
      <c r="H55" s="25"/>
      <c r="I55" s="127"/>
      <c r="J55" s="102" t="e">
        <f t="shared" si="6"/>
        <v>#DIV/0!</v>
      </c>
      <c r="K55" s="228"/>
      <c r="L55" s="229"/>
      <c r="M55" s="230"/>
      <c r="N55" s="102" t="e">
        <f t="shared" si="7"/>
        <v>#DIV/0!</v>
      </c>
      <c r="O55" s="9" t="e">
        <f t="shared" si="4"/>
        <v>#DIV/0!</v>
      </c>
    </row>
    <row r="56" spans="1:15" ht="15">
      <c r="A56" s="24" t="s">
        <v>81</v>
      </c>
      <c r="B56" s="12"/>
      <c r="C56" s="13"/>
      <c r="D56" s="25"/>
      <c r="E56" s="127"/>
      <c r="F56" s="102" t="e">
        <f t="shared" si="5"/>
        <v>#DIV/0!</v>
      </c>
      <c r="G56" s="13"/>
      <c r="H56" s="25"/>
      <c r="I56" s="127"/>
      <c r="J56" s="102" t="e">
        <f t="shared" si="6"/>
        <v>#DIV/0!</v>
      </c>
      <c r="K56" s="228"/>
      <c r="L56" s="229"/>
      <c r="M56" s="230"/>
      <c r="N56" s="102" t="e">
        <f t="shared" si="7"/>
        <v>#DIV/0!</v>
      </c>
      <c r="O56" s="9" t="e">
        <f t="shared" si="4"/>
        <v>#DIV/0!</v>
      </c>
    </row>
    <row r="57" spans="1:15" ht="15">
      <c r="A57" s="24" t="s">
        <v>82</v>
      </c>
      <c r="B57" s="12"/>
      <c r="C57" s="13"/>
      <c r="D57" s="25"/>
      <c r="E57" s="127"/>
      <c r="F57" s="102" t="e">
        <f t="shared" si="5"/>
        <v>#DIV/0!</v>
      </c>
      <c r="G57" s="13"/>
      <c r="H57" s="25"/>
      <c r="I57" s="127"/>
      <c r="J57" s="102" t="e">
        <f t="shared" si="6"/>
        <v>#DIV/0!</v>
      </c>
      <c r="K57" s="228"/>
      <c r="L57" s="229"/>
      <c r="M57" s="230"/>
      <c r="N57" s="102" t="e">
        <f t="shared" si="7"/>
        <v>#DIV/0!</v>
      </c>
      <c r="O57" s="9" t="e">
        <f t="shared" si="4"/>
        <v>#DIV/0!</v>
      </c>
    </row>
    <row r="58" spans="1:15" ht="15">
      <c r="A58" s="24" t="s">
        <v>48</v>
      </c>
      <c r="B58" s="12"/>
      <c r="C58" s="13"/>
      <c r="D58" s="25"/>
      <c r="E58" s="127"/>
      <c r="F58" s="102" t="e">
        <f t="shared" si="5"/>
        <v>#DIV/0!</v>
      </c>
      <c r="G58" s="13"/>
      <c r="H58" s="25"/>
      <c r="I58" s="127"/>
      <c r="J58" s="102" t="e">
        <f t="shared" si="6"/>
        <v>#DIV/0!</v>
      </c>
      <c r="K58" s="228"/>
      <c r="L58" s="229"/>
      <c r="M58" s="230"/>
      <c r="N58" s="102" t="e">
        <f t="shared" si="7"/>
        <v>#DIV/0!</v>
      </c>
      <c r="O58" s="9" t="e">
        <f t="shared" si="4"/>
        <v>#DIV/0!</v>
      </c>
    </row>
    <row r="59" spans="1:15" ht="15">
      <c r="A59" s="24" t="s">
        <v>49</v>
      </c>
      <c r="B59" s="12"/>
      <c r="C59" s="13"/>
      <c r="D59" s="25"/>
      <c r="E59" s="127"/>
      <c r="F59" s="102" t="e">
        <f t="shared" si="5"/>
        <v>#DIV/0!</v>
      </c>
      <c r="G59" s="13"/>
      <c r="H59" s="25"/>
      <c r="I59" s="127"/>
      <c r="J59" s="102" t="e">
        <f t="shared" si="6"/>
        <v>#DIV/0!</v>
      </c>
      <c r="K59" s="228"/>
      <c r="L59" s="229"/>
      <c r="M59" s="230"/>
      <c r="N59" s="102" t="e">
        <f t="shared" si="7"/>
        <v>#DIV/0!</v>
      </c>
      <c r="O59" s="9" t="e">
        <f t="shared" si="4"/>
        <v>#DIV/0!</v>
      </c>
    </row>
    <row r="60" spans="1:15" ht="15">
      <c r="A60" s="24" t="s">
        <v>50</v>
      </c>
      <c r="B60" s="12"/>
      <c r="C60" s="13"/>
      <c r="D60" s="25"/>
      <c r="E60" s="127"/>
      <c r="F60" s="102" t="e">
        <f t="shared" si="5"/>
        <v>#DIV/0!</v>
      </c>
      <c r="G60" s="13"/>
      <c r="H60" s="25"/>
      <c r="I60" s="127"/>
      <c r="J60" s="102" t="e">
        <f t="shared" si="6"/>
        <v>#DIV/0!</v>
      </c>
      <c r="K60" s="228"/>
      <c r="L60" s="229"/>
      <c r="M60" s="230"/>
      <c r="N60" s="102" t="e">
        <f t="shared" si="7"/>
        <v>#DIV/0!</v>
      </c>
      <c r="O60" s="9" t="e">
        <f t="shared" si="4"/>
        <v>#DIV/0!</v>
      </c>
    </row>
    <row r="61" spans="1:15" ht="15">
      <c r="A61" s="24" t="s">
        <v>83</v>
      </c>
      <c r="B61" s="12">
        <v>170000</v>
      </c>
      <c r="C61" s="13">
        <v>170000</v>
      </c>
      <c r="D61" s="25">
        <v>101750</v>
      </c>
      <c r="E61" s="127"/>
      <c r="F61" s="102">
        <f t="shared" si="5"/>
        <v>59.9</v>
      </c>
      <c r="G61" s="13">
        <v>170000</v>
      </c>
      <c r="H61" s="25">
        <v>116625</v>
      </c>
      <c r="I61" s="127"/>
      <c r="J61" s="102">
        <f t="shared" si="6"/>
        <v>68.6</v>
      </c>
      <c r="K61" s="228">
        <v>162125</v>
      </c>
      <c r="L61" s="229">
        <v>162125</v>
      </c>
      <c r="M61" s="230"/>
      <c r="N61" s="102">
        <f t="shared" si="7"/>
        <v>100</v>
      </c>
      <c r="O61" s="9">
        <f t="shared" si="4"/>
        <v>95.4</v>
      </c>
    </row>
    <row r="62" spans="1:15" ht="15">
      <c r="A62" s="24" t="s">
        <v>51</v>
      </c>
      <c r="B62" s="12">
        <v>5000</v>
      </c>
      <c r="C62" s="13">
        <v>5000</v>
      </c>
      <c r="D62" s="25">
        <v>1270.2</v>
      </c>
      <c r="E62" s="127"/>
      <c r="F62" s="102">
        <f t="shared" si="5"/>
        <v>25.4</v>
      </c>
      <c r="G62" s="13">
        <v>5000</v>
      </c>
      <c r="H62" s="25">
        <v>1859.87</v>
      </c>
      <c r="I62" s="127"/>
      <c r="J62" s="102">
        <f t="shared" si="6"/>
        <v>37.2</v>
      </c>
      <c r="K62" s="228">
        <v>2487.38</v>
      </c>
      <c r="L62" s="229">
        <v>2487.38</v>
      </c>
      <c r="M62" s="230"/>
      <c r="N62" s="102">
        <f t="shared" si="7"/>
        <v>100</v>
      </c>
      <c r="O62" s="9">
        <f t="shared" si="4"/>
        <v>49.7</v>
      </c>
    </row>
    <row r="63" spans="1:15" ht="15">
      <c r="A63" s="24" t="s">
        <v>52</v>
      </c>
      <c r="B63" s="12"/>
      <c r="C63" s="13"/>
      <c r="D63" s="25"/>
      <c r="E63" s="127"/>
      <c r="F63" s="102" t="e">
        <f t="shared" si="5"/>
        <v>#DIV/0!</v>
      </c>
      <c r="G63" s="13"/>
      <c r="H63" s="25"/>
      <c r="I63" s="127"/>
      <c r="J63" s="102" t="e">
        <f t="shared" si="6"/>
        <v>#DIV/0!</v>
      </c>
      <c r="K63" s="228"/>
      <c r="L63" s="229"/>
      <c r="M63" s="230"/>
      <c r="N63" s="102" t="e">
        <f t="shared" si="7"/>
        <v>#DIV/0!</v>
      </c>
      <c r="O63" s="9" t="e">
        <f t="shared" si="4"/>
        <v>#DIV/0!</v>
      </c>
    </row>
    <row r="64" spans="1:15" ht="15">
      <c r="A64" s="24" t="s">
        <v>53</v>
      </c>
      <c r="B64" s="12"/>
      <c r="C64" s="13"/>
      <c r="D64" s="25"/>
      <c r="E64" s="127"/>
      <c r="F64" s="102" t="e">
        <f t="shared" si="5"/>
        <v>#DIV/0!</v>
      </c>
      <c r="G64" s="13"/>
      <c r="H64" s="25"/>
      <c r="I64" s="127"/>
      <c r="J64" s="102" t="e">
        <f t="shared" si="6"/>
        <v>#DIV/0!</v>
      </c>
      <c r="K64" s="228"/>
      <c r="L64" s="229"/>
      <c r="M64" s="230"/>
      <c r="N64" s="102" t="e">
        <f t="shared" si="7"/>
        <v>#DIV/0!</v>
      </c>
      <c r="O64" s="9" t="e">
        <f t="shared" si="4"/>
        <v>#DIV/0!</v>
      </c>
    </row>
    <row r="65" spans="1:15" ht="15">
      <c r="A65" s="24" t="s">
        <v>84</v>
      </c>
      <c r="B65" s="12"/>
      <c r="C65" s="13"/>
      <c r="D65" s="25"/>
      <c r="E65" s="127"/>
      <c r="F65" s="102" t="e">
        <f t="shared" si="5"/>
        <v>#DIV/0!</v>
      </c>
      <c r="G65" s="13"/>
      <c r="H65" s="25"/>
      <c r="I65" s="127"/>
      <c r="J65" s="102" t="e">
        <f t="shared" si="6"/>
        <v>#DIV/0!</v>
      </c>
      <c r="K65" s="228"/>
      <c r="L65" s="229"/>
      <c r="M65" s="230"/>
      <c r="N65" s="102" t="e">
        <f t="shared" si="7"/>
        <v>#DIV/0!</v>
      </c>
      <c r="O65" s="9" t="e">
        <f t="shared" si="4"/>
        <v>#DIV/0!</v>
      </c>
    </row>
    <row r="66" spans="1:15" ht="15">
      <c r="A66" s="26" t="s">
        <v>54</v>
      </c>
      <c r="B66" s="12">
        <f>SUM(B50:B65)</f>
        <v>535000</v>
      </c>
      <c r="C66" s="13">
        <f>SUM(C50:C65)</f>
        <v>535000</v>
      </c>
      <c r="D66" s="25">
        <f>SUM(D50:D65)</f>
        <v>367524.2</v>
      </c>
      <c r="E66" s="54">
        <f>SUM(E50:E65)</f>
        <v>0</v>
      </c>
      <c r="F66" s="102">
        <f t="shared" si="5"/>
        <v>68.7</v>
      </c>
      <c r="G66" s="13">
        <f>SUM(G50:G65)</f>
        <v>535000</v>
      </c>
      <c r="H66" s="25">
        <f>SUM(H50:H65)</f>
        <v>429423.87</v>
      </c>
      <c r="I66" s="136">
        <f>SUM(I50:I65)</f>
        <v>0</v>
      </c>
      <c r="J66" s="102">
        <f t="shared" si="6"/>
        <v>80.3</v>
      </c>
      <c r="K66" s="231">
        <f>SUM(K50:K65)</f>
        <v>600314.38</v>
      </c>
      <c r="L66" s="229">
        <f>SUM(L50:L65)</f>
        <v>600314.38</v>
      </c>
      <c r="M66" s="230">
        <f>SUM(M50:M65)</f>
        <v>0</v>
      </c>
      <c r="N66" s="102">
        <f t="shared" si="7"/>
        <v>100</v>
      </c>
      <c r="O66" s="9">
        <f t="shared" si="4"/>
        <v>112.2</v>
      </c>
    </row>
    <row r="67" spans="1:15" ht="15">
      <c r="A67" s="24" t="s">
        <v>85</v>
      </c>
      <c r="B67" s="14"/>
      <c r="C67" s="15"/>
      <c r="D67" s="27"/>
      <c r="E67" s="56"/>
      <c r="F67" s="102" t="e">
        <f t="shared" si="5"/>
        <v>#DIV/0!</v>
      </c>
      <c r="G67" s="15"/>
      <c r="H67" s="27"/>
      <c r="I67" s="137"/>
      <c r="J67" s="102" t="e">
        <f t="shared" si="6"/>
        <v>#DIV/0!</v>
      </c>
      <c r="K67" s="232"/>
      <c r="L67" s="233"/>
      <c r="M67" s="234"/>
      <c r="N67" s="102" t="e">
        <f t="shared" si="7"/>
        <v>#DIV/0!</v>
      </c>
      <c r="O67" s="9" t="e">
        <f t="shared" si="4"/>
        <v>#DIV/0!</v>
      </c>
    </row>
    <row r="68" spans="1:15" ht="15">
      <c r="A68" s="24" t="s">
        <v>86</v>
      </c>
      <c r="B68" s="14">
        <v>909333</v>
      </c>
      <c r="C68" s="15">
        <v>909333</v>
      </c>
      <c r="D68" s="27">
        <v>454666.5</v>
      </c>
      <c r="E68" s="56"/>
      <c r="F68" s="103">
        <f t="shared" si="5"/>
        <v>50</v>
      </c>
      <c r="G68" s="15">
        <v>909333</v>
      </c>
      <c r="H68" s="27">
        <v>681762</v>
      </c>
      <c r="I68" s="138"/>
      <c r="J68" s="103">
        <f t="shared" si="6"/>
        <v>75</v>
      </c>
      <c r="K68" s="232">
        <v>909333</v>
      </c>
      <c r="L68" s="233">
        <v>909333</v>
      </c>
      <c r="M68" s="234"/>
      <c r="N68" s="103">
        <f t="shared" si="7"/>
        <v>100</v>
      </c>
      <c r="O68" s="9">
        <f t="shared" si="4"/>
        <v>100</v>
      </c>
    </row>
    <row r="69" spans="1:15" ht="15">
      <c r="A69" s="26" t="s">
        <v>87</v>
      </c>
      <c r="B69" s="28"/>
      <c r="C69" s="29"/>
      <c r="D69" s="30"/>
      <c r="E69" s="31"/>
      <c r="F69" s="103" t="e">
        <f t="shared" si="5"/>
        <v>#DIV/0!</v>
      </c>
      <c r="G69" s="29"/>
      <c r="H69" s="30"/>
      <c r="I69" s="31"/>
      <c r="J69" s="103" t="e">
        <f t="shared" si="6"/>
        <v>#DIV/0!</v>
      </c>
      <c r="K69" s="250"/>
      <c r="L69" s="251"/>
      <c r="M69" s="161"/>
      <c r="N69" s="103" t="e">
        <f t="shared" si="7"/>
        <v>#DIV/0!</v>
      </c>
      <c r="O69" s="9" t="e">
        <f t="shared" si="4"/>
        <v>#DIV/0!</v>
      </c>
    </row>
    <row r="70" spans="1:15" ht="15">
      <c r="A70" s="24" t="s">
        <v>88</v>
      </c>
      <c r="B70" s="12">
        <v>4008555</v>
      </c>
      <c r="C70" s="13">
        <v>4008555</v>
      </c>
      <c r="D70" s="25">
        <v>1939845</v>
      </c>
      <c r="E70" s="54"/>
      <c r="F70" s="103">
        <f t="shared" si="5"/>
        <v>48.4</v>
      </c>
      <c r="G70" s="13">
        <v>3923436</v>
      </c>
      <c r="H70" s="25">
        <v>2886392</v>
      </c>
      <c r="I70" s="127"/>
      <c r="J70" s="103">
        <f t="shared" si="6"/>
        <v>73.6</v>
      </c>
      <c r="K70" s="231">
        <v>3934837</v>
      </c>
      <c r="L70" s="229">
        <v>3934837</v>
      </c>
      <c r="M70" s="230"/>
      <c r="N70" s="103">
        <f t="shared" si="7"/>
        <v>100</v>
      </c>
      <c r="O70" s="9">
        <f t="shared" si="4"/>
        <v>98.2</v>
      </c>
    </row>
    <row r="71" spans="1:15" ht="15">
      <c r="A71" s="24" t="s">
        <v>89</v>
      </c>
      <c r="B71" s="12"/>
      <c r="C71" s="13"/>
      <c r="D71" s="25"/>
      <c r="E71" s="54"/>
      <c r="F71" s="102" t="e">
        <f t="shared" si="5"/>
        <v>#DIV/0!</v>
      </c>
      <c r="G71" s="13"/>
      <c r="H71" s="25"/>
      <c r="I71" s="127"/>
      <c r="J71" s="102" t="e">
        <f t="shared" si="6"/>
        <v>#DIV/0!</v>
      </c>
      <c r="K71" s="231"/>
      <c r="L71" s="229"/>
      <c r="M71" s="230"/>
      <c r="N71" s="102" t="e">
        <f t="shared" si="7"/>
        <v>#DIV/0!</v>
      </c>
      <c r="O71" s="9" t="e">
        <f t="shared" si="4"/>
        <v>#DIV/0!</v>
      </c>
    </row>
    <row r="72" spans="1:15" ht="15">
      <c r="A72" s="24" t="s">
        <v>90</v>
      </c>
      <c r="B72" s="12"/>
      <c r="C72" s="13"/>
      <c r="D72" s="25"/>
      <c r="E72" s="54"/>
      <c r="F72" s="103" t="e">
        <f t="shared" si="5"/>
        <v>#DIV/0!</v>
      </c>
      <c r="G72" s="13"/>
      <c r="H72" s="25"/>
      <c r="I72" s="127"/>
      <c r="J72" s="103" t="e">
        <f t="shared" si="6"/>
        <v>#DIV/0!</v>
      </c>
      <c r="K72" s="231"/>
      <c r="L72" s="229"/>
      <c r="M72" s="230"/>
      <c r="N72" s="103" t="e">
        <f t="shared" si="7"/>
        <v>#DIV/0!</v>
      </c>
      <c r="O72" s="9" t="e">
        <f t="shared" si="4"/>
        <v>#DIV/0!</v>
      </c>
    </row>
    <row r="73" spans="1:15" ht="15">
      <c r="A73" s="24" t="s">
        <v>91</v>
      </c>
      <c r="B73" s="12"/>
      <c r="C73" s="13"/>
      <c r="D73" s="25"/>
      <c r="E73" s="54"/>
      <c r="F73" s="103" t="e">
        <f t="shared" si="5"/>
        <v>#DIV/0!</v>
      </c>
      <c r="G73" s="13"/>
      <c r="H73" s="25"/>
      <c r="I73" s="127"/>
      <c r="J73" s="103" t="e">
        <f t="shared" si="6"/>
        <v>#DIV/0!</v>
      </c>
      <c r="K73" s="231"/>
      <c r="L73" s="229"/>
      <c r="M73" s="230"/>
      <c r="N73" s="103" t="e">
        <f t="shared" si="7"/>
        <v>#DIV/0!</v>
      </c>
      <c r="O73" s="9" t="e">
        <f t="shared" si="4"/>
        <v>#DIV/0!</v>
      </c>
    </row>
    <row r="74" spans="1:15" ht="15">
      <c r="A74" s="26" t="s">
        <v>92</v>
      </c>
      <c r="B74" s="12">
        <f>SUM(B68:B73)</f>
        <v>4917888</v>
      </c>
      <c r="C74" s="13">
        <f>SUM(C68:C73)</f>
        <v>4917888</v>
      </c>
      <c r="D74" s="25">
        <f>SUM(D68:D73)</f>
        <v>2394511.5</v>
      </c>
      <c r="E74" s="54">
        <f>SUM(E68:E73)</f>
        <v>0</v>
      </c>
      <c r="F74" s="102">
        <f t="shared" si="5"/>
        <v>48.7</v>
      </c>
      <c r="G74" s="13">
        <f>SUM(G68:G73)</f>
        <v>4832769</v>
      </c>
      <c r="H74" s="25">
        <f>SUM(H68:H73)</f>
        <v>3568154</v>
      </c>
      <c r="I74" s="136">
        <f>SUM(I68:I73)</f>
        <v>0</v>
      </c>
      <c r="J74" s="102">
        <f t="shared" si="6"/>
        <v>73.8</v>
      </c>
      <c r="K74" s="231">
        <f>SUM(K68:K73)</f>
        <v>4844170</v>
      </c>
      <c r="L74" s="229">
        <f>SUM(L68:L73)</f>
        <v>4844170</v>
      </c>
      <c r="M74" s="230">
        <f>SUM(M68:M73)</f>
        <v>0</v>
      </c>
      <c r="N74" s="102">
        <f t="shared" si="7"/>
        <v>100</v>
      </c>
      <c r="O74" s="9">
        <f t="shared" si="4"/>
        <v>98.5</v>
      </c>
    </row>
    <row r="75" spans="1:15" ht="15.75" thickBot="1">
      <c r="A75" s="32" t="s">
        <v>55</v>
      </c>
      <c r="B75" s="14">
        <f>B66+B74</f>
        <v>5452888</v>
      </c>
      <c r="C75" s="15">
        <f>C66+C74</f>
        <v>5452888</v>
      </c>
      <c r="D75" s="27">
        <f>D66+D74</f>
        <v>2762035.7</v>
      </c>
      <c r="E75" s="56">
        <f>E66+E74</f>
        <v>0</v>
      </c>
      <c r="F75" s="103">
        <f t="shared" si="5"/>
        <v>50.7</v>
      </c>
      <c r="G75" s="15">
        <f>G66+G74</f>
        <v>5367769</v>
      </c>
      <c r="H75" s="27">
        <f>H66+H74</f>
        <v>3997577.87</v>
      </c>
      <c r="I75" s="208">
        <f>I66+I74</f>
        <v>0</v>
      </c>
      <c r="J75" s="103">
        <f t="shared" si="6"/>
        <v>74.5</v>
      </c>
      <c r="K75" s="235">
        <f>K66+K74</f>
        <v>5444484.38</v>
      </c>
      <c r="L75" s="233">
        <f>L66+L74</f>
        <v>5444484.38</v>
      </c>
      <c r="M75" s="234">
        <f>M66+M74</f>
        <v>0</v>
      </c>
      <c r="N75" s="103">
        <f t="shared" si="7"/>
        <v>100</v>
      </c>
      <c r="O75" s="9">
        <f t="shared" si="4"/>
        <v>99.8</v>
      </c>
    </row>
    <row r="76" spans="1:15" ht="15.75" thickBot="1">
      <c r="A76" s="33" t="s">
        <v>56</v>
      </c>
      <c r="B76" s="34">
        <f>B75-B37</f>
        <v>0</v>
      </c>
      <c r="C76" s="34">
        <f>C75-C37</f>
        <v>0</v>
      </c>
      <c r="D76" s="34">
        <f>D75-D37</f>
        <v>18480.180000000168</v>
      </c>
      <c r="E76" s="34">
        <f>E75-E37</f>
        <v>0</v>
      </c>
      <c r="F76" s="104" t="e">
        <f t="shared" si="5"/>
        <v>#DIV/0!</v>
      </c>
      <c r="G76" s="34">
        <f>G75-G37</f>
        <v>0</v>
      </c>
      <c r="H76" s="34">
        <f>H75-H37</f>
        <v>55123.62000000011</v>
      </c>
      <c r="I76" s="209">
        <f>I75-'[1]Náklady'!I82</f>
        <v>0</v>
      </c>
      <c r="J76" s="104" t="e">
        <f t="shared" si="6"/>
        <v>#DIV/0!</v>
      </c>
      <c r="K76" s="34">
        <f>K75-K37</f>
        <v>0</v>
      </c>
      <c r="L76" s="34">
        <f>L75-L37</f>
        <v>1095.4599999990314</v>
      </c>
      <c r="M76" s="34">
        <f>M75-M37</f>
        <v>0</v>
      </c>
      <c r="N76" s="104" t="e">
        <f t="shared" si="7"/>
        <v>#DIV/0!</v>
      </c>
      <c r="O76" s="9" t="e">
        <f t="shared" si="4"/>
        <v>#DIV/0!</v>
      </c>
    </row>
    <row r="77" spans="1:15" s="96" customFormat="1" ht="15.75" thickBot="1">
      <c r="A77" s="135" t="s">
        <v>93</v>
      </c>
      <c r="B77" s="134"/>
      <c r="C77" s="130"/>
      <c r="D77" s="131">
        <f>D76+E76</f>
        <v>18480.180000000168</v>
      </c>
      <c r="E77" s="131"/>
      <c r="F77" s="131"/>
      <c r="G77" s="131"/>
      <c r="H77" s="131">
        <f>H76+I76</f>
        <v>55123.62000000011</v>
      </c>
      <c r="I77" s="131"/>
      <c r="J77" s="131"/>
      <c r="K77" s="131"/>
      <c r="L77" s="131">
        <f>L76+M76</f>
        <v>1095.4599999990314</v>
      </c>
      <c r="M77" s="131"/>
      <c r="N77" s="132"/>
      <c r="O77" s="133"/>
    </row>
    <row r="78" spans="1:15" s="96" customFormat="1" ht="15">
      <c r="A78" s="94"/>
      <c r="B78" s="95"/>
      <c r="C78" s="9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94"/>
      <c r="O78" s="94"/>
    </row>
    <row r="79" ht="15">
      <c r="L79" s="246"/>
    </row>
    <row r="80" spans="1:4" ht="15.75" thickBot="1">
      <c r="A80" s="18" t="s">
        <v>40</v>
      </c>
      <c r="B80" s="48"/>
      <c r="C80" s="37"/>
      <c r="D80" s="237"/>
    </row>
    <row r="81" spans="1:7" ht="15.75" thickBot="1">
      <c r="A81" s="19"/>
      <c r="B81" s="49" t="s">
        <v>10</v>
      </c>
      <c r="C81" s="50" t="s">
        <v>14</v>
      </c>
      <c r="D81" s="249" t="s">
        <v>15</v>
      </c>
      <c r="G81" s="207" t="s">
        <v>126</v>
      </c>
    </row>
    <row r="82" spans="1:7" ht="15">
      <c r="A82" s="20" t="s">
        <v>41</v>
      </c>
      <c r="B82" s="105">
        <v>237139.79</v>
      </c>
      <c r="C82" s="106">
        <v>237139.79</v>
      </c>
      <c r="D82" s="107">
        <v>224402.79</v>
      </c>
      <c r="G82" s="207" t="s">
        <v>127</v>
      </c>
    </row>
    <row r="83" spans="1:7" ht="15">
      <c r="A83" s="20" t="s">
        <v>42</v>
      </c>
      <c r="B83" s="108">
        <v>5000</v>
      </c>
      <c r="C83" s="74">
        <v>5000</v>
      </c>
      <c r="D83" s="75">
        <v>5000</v>
      </c>
      <c r="G83" s="207" t="s">
        <v>128</v>
      </c>
    </row>
    <row r="84" spans="1:7" ht="15">
      <c r="A84" s="20" t="s">
        <v>43</v>
      </c>
      <c r="B84" s="108">
        <v>26567.38</v>
      </c>
      <c r="C84" s="74">
        <v>24060.38</v>
      </c>
      <c r="D84" s="75">
        <v>25442.38</v>
      </c>
      <c r="G84" s="207" t="s">
        <v>129</v>
      </c>
    </row>
    <row r="85" spans="1:7" ht="15">
      <c r="A85" s="20" t="s">
        <v>44</v>
      </c>
      <c r="B85" s="108">
        <v>216997.61</v>
      </c>
      <c r="C85" s="74">
        <v>216997.61</v>
      </c>
      <c r="D85" s="75">
        <v>216997.61</v>
      </c>
      <c r="G85" s="207" t="s">
        <v>130</v>
      </c>
    </row>
    <row r="86" spans="1:7" ht="15">
      <c r="A86" s="20" t="s">
        <v>75</v>
      </c>
      <c r="B86" s="108">
        <v>0</v>
      </c>
      <c r="C86" s="74">
        <v>0</v>
      </c>
      <c r="D86" s="75">
        <v>0</v>
      </c>
      <c r="G86" s="207" t="s">
        <v>166</v>
      </c>
    </row>
    <row r="87" spans="1:7" ht="15.75" thickBot="1">
      <c r="A87" s="21" t="s">
        <v>76</v>
      </c>
      <c r="B87" s="109">
        <v>23122</v>
      </c>
      <c r="C87" s="76">
        <v>23122</v>
      </c>
      <c r="D87" s="77">
        <v>35859</v>
      </c>
      <c r="G87" s="207" t="s">
        <v>131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B79">
      <selection activeCell="G84" sqref="G84"/>
    </sheetView>
  </sheetViews>
  <sheetFormatPr defaultColWidth="9.140625" defaultRowHeight="15"/>
  <cols>
    <col min="1" max="1" width="22.421875" style="0" customWidth="1"/>
    <col min="2" max="2" width="13.7109375" style="47" customWidth="1"/>
    <col min="3" max="3" width="14.421875" style="47" customWidth="1"/>
    <col min="4" max="4" width="12.7109375" style="247" customWidth="1"/>
    <col min="5" max="5" width="12.7109375" style="0" customWidth="1"/>
    <col min="6" max="6" width="6.57421875" style="0" customWidth="1"/>
    <col min="7" max="7" width="14.00390625" style="47" customWidth="1"/>
    <col min="8" max="8" width="13.140625" style="47" customWidth="1"/>
    <col min="9" max="9" width="12.7109375" style="0" customWidth="1"/>
    <col min="10" max="10" width="6.57421875" style="0" customWidth="1"/>
    <col min="11" max="11" width="13.57421875" style="247" customWidth="1"/>
    <col min="12" max="12" width="12.7109375" style="247" customWidth="1"/>
    <col min="13" max="13" width="12.7109375" style="237" customWidth="1"/>
    <col min="14" max="14" width="6.57421875" style="0" customWidth="1"/>
    <col min="15" max="15" width="7.00390625" style="0" bestFit="1" customWidth="1"/>
  </cols>
  <sheetData>
    <row r="1" spans="1:14" ht="15">
      <c r="A1" s="117" t="s">
        <v>64</v>
      </c>
      <c r="B1" s="118"/>
      <c r="C1" s="118"/>
      <c r="D1" s="237"/>
      <c r="E1" s="119" t="s">
        <v>65</v>
      </c>
      <c r="F1" s="117"/>
      <c r="G1" s="118" t="s">
        <v>162</v>
      </c>
      <c r="H1" s="37"/>
      <c r="I1" s="37"/>
      <c r="J1" s="117"/>
      <c r="K1" s="236"/>
      <c r="L1" s="237"/>
      <c r="N1" s="117"/>
    </row>
    <row r="2" spans="1:14" ht="16.5" thickBot="1">
      <c r="A2" s="1" t="s">
        <v>0</v>
      </c>
      <c r="B2" s="38" t="s">
        <v>1</v>
      </c>
      <c r="C2" s="38"/>
      <c r="D2" s="237"/>
      <c r="E2" s="37"/>
      <c r="F2" s="1"/>
      <c r="G2" s="38"/>
      <c r="H2" s="37"/>
      <c r="I2" s="37"/>
      <c r="J2" s="1"/>
      <c r="K2" s="238"/>
      <c r="L2" s="237"/>
      <c r="N2" s="1"/>
    </row>
    <row r="3" spans="1:15" ht="15">
      <c r="A3" s="2" t="s">
        <v>2</v>
      </c>
      <c r="B3" s="39" t="s">
        <v>3</v>
      </c>
      <c r="C3" s="40" t="s">
        <v>4</v>
      </c>
      <c r="D3" s="240" t="s">
        <v>5</v>
      </c>
      <c r="E3" s="62"/>
      <c r="F3" s="4" t="s">
        <v>6</v>
      </c>
      <c r="G3" s="42" t="s">
        <v>4</v>
      </c>
      <c r="H3" s="41" t="s">
        <v>7</v>
      </c>
      <c r="I3" s="62"/>
      <c r="J3" s="4" t="s">
        <v>6</v>
      </c>
      <c r="K3" s="239" t="s">
        <v>4</v>
      </c>
      <c r="L3" s="240" t="s">
        <v>8</v>
      </c>
      <c r="M3" s="241"/>
      <c r="N3" s="4" t="s">
        <v>6</v>
      </c>
      <c r="O3" s="92" t="s">
        <v>62</v>
      </c>
    </row>
    <row r="4" spans="1:15" ht="15.75" customHeight="1" thickBot="1">
      <c r="A4" s="5"/>
      <c r="B4" s="43" t="s">
        <v>9</v>
      </c>
      <c r="C4" s="44" t="s">
        <v>10</v>
      </c>
      <c r="D4" s="243" t="s">
        <v>11</v>
      </c>
      <c r="E4" s="45" t="s">
        <v>12</v>
      </c>
      <c r="F4" s="7" t="s">
        <v>13</v>
      </c>
      <c r="G4" s="46" t="s">
        <v>14</v>
      </c>
      <c r="H4" s="45" t="s">
        <v>11</v>
      </c>
      <c r="I4" s="45" t="s">
        <v>12</v>
      </c>
      <c r="J4" s="7" t="s">
        <v>13</v>
      </c>
      <c r="K4" s="242" t="s">
        <v>15</v>
      </c>
      <c r="L4" s="243" t="s">
        <v>11</v>
      </c>
      <c r="M4" s="243" t="s">
        <v>12</v>
      </c>
      <c r="N4" s="7" t="s">
        <v>13</v>
      </c>
      <c r="O4" s="93" t="s">
        <v>63</v>
      </c>
    </row>
    <row r="5" spans="1:15" ht="15.75" customHeight="1">
      <c r="A5" s="8" t="s">
        <v>16</v>
      </c>
      <c r="B5" s="63">
        <v>1257433.07</v>
      </c>
      <c r="C5" s="63">
        <v>1257433.07</v>
      </c>
      <c r="D5" s="83">
        <v>1028823.9</v>
      </c>
      <c r="E5" s="83">
        <v>2304</v>
      </c>
      <c r="F5" s="97">
        <f>ROUND((D5+E5)/(C5/100),1)</f>
        <v>82</v>
      </c>
      <c r="G5" s="110">
        <v>1317642.69</v>
      </c>
      <c r="H5" s="83">
        <v>1100167.38</v>
      </c>
      <c r="I5" s="83">
        <v>5804</v>
      </c>
      <c r="J5" s="97">
        <f>ROUND((H5+I5)/(G5/100),1)</f>
        <v>83.9</v>
      </c>
      <c r="K5" s="113">
        <v>1417631.08</v>
      </c>
      <c r="L5" s="83">
        <v>1413328.08</v>
      </c>
      <c r="M5" s="83">
        <v>4303</v>
      </c>
      <c r="N5" s="97">
        <f>ROUND((L5+M5)/(K5/100),1)</f>
        <v>100</v>
      </c>
      <c r="O5" s="9">
        <f>ROUND((L5+M5)/(B5/100),1)</f>
        <v>112.7</v>
      </c>
    </row>
    <row r="6" spans="1:15" ht="15.75" customHeight="1">
      <c r="A6" s="11" t="s">
        <v>17</v>
      </c>
      <c r="B6" s="65">
        <v>150000</v>
      </c>
      <c r="C6" s="66">
        <v>150000</v>
      </c>
      <c r="D6" s="84">
        <v>68529</v>
      </c>
      <c r="E6" s="84">
        <v>552</v>
      </c>
      <c r="F6" s="98">
        <f aca="true" t="shared" si="0" ref="F6:F37">ROUND((D6+E6)/(C6/100),1)</f>
        <v>46.1</v>
      </c>
      <c r="G6" s="111">
        <v>150000</v>
      </c>
      <c r="H6" s="84">
        <v>94749</v>
      </c>
      <c r="I6" s="84">
        <v>552</v>
      </c>
      <c r="J6" s="98">
        <f aca="true" t="shared" si="1" ref="J6:J37">ROUND((H6+I6)/(G6/100),1)</f>
        <v>63.5</v>
      </c>
      <c r="K6" s="114">
        <v>147598</v>
      </c>
      <c r="L6" s="84">
        <v>146662</v>
      </c>
      <c r="M6" s="84">
        <v>936</v>
      </c>
      <c r="N6" s="98">
        <f aca="true" t="shared" si="2" ref="N6:N37">ROUND((L6+M6)/(K6/100),1)</f>
        <v>100</v>
      </c>
      <c r="O6" s="9">
        <f aca="true" t="shared" si="3" ref="O6:O37">ROUND((L6+M6)/(B6/100),1)</f>
        <v>98.4</v>
      </c>
    </row>
    <row r="7" spans="1:15" ht="15.75" customHeight="1">
      <c r="A7" s="11" t="s">
        <v>18</v>
      </c>
      <c r="B7" s="65">
        <v>14000</v>
      </c>
      <c r="C7" s="66">
        <v>14000</v>
      </c>
      <c r="D7" s="84">
        <v>5595</v>
      </c>
      <c r="E7" s="84">
        <v>45</v>
      </c>
      <c r="F7" s="98">
        <f t="shared" si="0"/>
        <v>40.3</v>
      </c>
      <c r="G7" s="111">
        <v>14000</v>
      </c>
      <c r="H7" s="84">
        <v>13377</v>
      </c>
      <c r="I7" s="84">
        <v>45</v>
      </c>
      <c r="J7" s="98">
        <f t="shared" si="1"/>
        <v>95.9</v>
      </c>
      <c r="K7" s="114">
        <v>17492</v>
      </c>
      <c r="L7" s="84">
        <v>17402</v>
      </c>
      <c r="M7" s="84">
        <v>90</v>
      </c>
      <c r="N7" s="98">
        <f t="shared" si="2"/>
        <v>100</v>
      </c>
      <c r="O7" s="9">
        <f t="shared" si="3"/>
        <v>124.9</v>
      </c>
    </row>
    <row r="8" spans="1:15" ht="15.75" customHeight="1">
      <c r="A8" s="11" t="s">
        <v>19</v>
      </c>
      <c r="B8" s="65">
        <v>30000</v>
      </c>
      <c r="C8" s="66">
        <v>30000</v>
      </c>
      <c r="D8" s="84">
        <v>17438</v>
      </c>
      <c r="E8" s="84">
        <v>140</v>
      </c>
      <c r="F8" s="98">
        <f t="shared" si="0"/>
        <v>58.6</v>
      </c>
      <c r="G8" s="111">
        <v>30000</v>
      </c>
      <c r="H8" s="84">
        <v>18385</v>
      </c>
      <c r="I8" s="84">
        <v>140</v>
      </c>
      <c r="J8" s="98">
        <f t="shared" si="1"/>
        <v>61.8</v>
      </c>
      <c r="K8" s="114">
        <v>25956</v>
      </c>
      <c r="L8" s="84">
        <v>25749</v>
      </c>
      <c r="M8" s="84">
        <v>207</v>
      </c>
      <c r="N8" s="98">
        <f t="shared" si="2"/>
        <v>100</v>
      </c>
      <c r="O8" s="9">
        <f t="shared" si="3"/>
        <v>86.5</v>
      </c>
    </row>
    <row r="9" spans="1:15" ht="15.75" customHeight="1">
      <c r="A9" s="11" t="s">
        <v>20</v>
      </c>
      <c r="B9" s="65">
        <v>380000</v>
      </c>
      <c r="C9" s="66">
        <v>380000</v>
      </c>
      <c r="D9" s="84">
        <v>219864</v>
      </c>
      <c r="E9" s="84">
        <v>1672</v>
      </c>
      <c r="F9" s="98">
        <f t="shared" si="0"/>
        <v>58.3</v>
      </c>
      <c r="G9" s="111">
        <v>380000</v>
      </c>
      <c r="H9" s="84">
        <v>219864</v>
      </c>
      <c r="I9" s="84">
        <v>1672</v>
      </c>
      <c r="J9" s="98">
        <f t="shared" si="1"/>
        <v>58.3</v>
      </c>
      <c r="K9" s="114">
        <v>366058</v>
      </c>
      <c r="L9" s="84">
        <v>363448</v>
      </c>
      <c r="M9" s="84">
        <v>2610</v>
      </c>
      <c r="N9" s="98">
        <f t="shared" si="2"/>
        <v>100</v>
      </c>
      <c r="O9" s="9">
        <f t="shared" si="3"/>
        <v>96.3</v>
      </c>
    </row>
    <row r="10" spans="1:15" ht="15.75" customHeight="1">
      <c r="A10" s="11" t="s">
        <v>21</v>
      </c>
      <c r="B10" s="65"/>
      <c r="C10" s="66"/>
      <c r="D10" s="84"/>
      <c r="E10" s="84"/>
      <c r="F10" s="98" t="e">
        <f t="shared" si="0"/>
        <v>#DIV/0!</v>
      </c>
      <c r="G10" s="111"/>
      <c r="H10" s="84"/>
      <c r="I10" s="84"/>
      <c r="J10" s="98" t="e">
        <f t="shared" si="1"/>
        <v>#DIV/0!</v>
      </c>
      <c r="K10" s="114"/>
      <c r="L10" s="84"/>
      <c r="M10" s="84"/>
      <c r="N10" s="98" t="e">
        <f t="shared" si="2"/>
        <v>#DIV/0!</v>
      </c>
      <c r="O10" s="9" t="e">
        <f t="shared" si="3"/>
        <v>#DIV/0!</v>
      </c>
    </row>
    <row r="11" spans="1:15" ht="15.75" customHeight="1">
      <c r="A11" s="11" t="s">
        <v>22</v>
      </c>
      <c r="B11" s="65"/>
      <c r="C11" s="66"/>
      <c r="D11" s="84"/>
      <c r="E11" s="84"/>
      <c r="F11" s="98" t="e">
        <f t="shared" si="0"/>
        <v>#DIV/0!</v>
      </c>
      <c r="G11" s="111"/>
      <c r="H11" s="84"/>
      <c r="I11" s="84"/>
      <c r="J11" s="98" t="e">
        <f t="shared" si="1"/>
        <v>#DIV/0!</v>
      </c>
      <c r="K11" s="114"/>
      <c r="L11" s="84"/>
      <c r="M11" s="84"/>
      <c r="N11" s="98" t="e">
        <f t="shared" si="2"/>
        <v>#DIV/0!</v>
      </c>
      <c r="O11" s="9" t="e">
        <f t="shared" si="3"/>
        <v>#DIV/0!</v>
      </c>
    </row>
    <row r="12" spans="1:15" ht="15.75" customHeight="1">
      <c r="A12" s="11" t="s">
        <v>66</v>
      </c>
      <c r="B12" s="65"/>
      <c r="C12" s="66"/>
      <c r="D12" s="84"/>
      <c r="E12" s="84"/>
      <c r="F12" s="98" t="e">
        <f t="shared" si="0"/>
        <v>#DIV/0!</v>
      </c>
      <c r="G12" s="111"/>
      <c r="H12" s="84"/>
      <c r="I12" s="84"/>
      <c r="J12" s="98" t="e">
        <f t="shared" si="1"/>
        <v>#DIV/0!</v>
      </c>
      <c r="K12" s="114"/>
      <c r="L12" s="84"/>
      <c r="M12" s="84"/>
      <c r="N12" s="98" t="e">
        <f t="shared" si="2"/>
        <v>#DIV/0!</v>
      </c>
      <c r="O12" s="9" t="e">
        <f t="shared" si="3"/>
        <v>#DIV/0!</v>
      </c>
    </row>
    <row r="13" spans="1:15" ht="15.75" customHeight="1">
      <c r="A13" s="11" t="s">
        <v>67</v>
      </c>
      <c r="B13" s="65"/>
      <c r="C13" s="66"/>
      <c r="D13" s="84"/>
      <c r="E13" s="84"/>
      <c r="F13" s="98" t="e">
        <f t="shared" si="0"/>
        <v>#DIV/0!</v>
      </c>
      <c r="G13" s="111"/>
      <c r="H13" s="84"/>
      <c r="I13" s="84"/>
      <c r="J13" s="98" t="e">
        <f t="shared" si="1"/>
        <v>#DIV/0!</v>
      </c>
      <c r="K13" s="114"/>
      <c r="L13" s="84"/>
      <c r="M13" s="84"/>
      <c r="N13" s="98" t="e">
        <f t="shared" si="2"/>
        <v>#DIV/0!</v>
      </c>
      <c r="O13" s="9" t="e">
        <f t="shared" si="3"/>
        <v>#DIV/0!</v>
      </c>
    </row>
    <row r="14" spans="1:15" ht="15.75" customHeight="1">
      <c r="A14" s="11" t="s">
        <v>68</v>
      </c>
      <c r="B14" s="65"/>
      <c r="C14" s="66"/>
      <c r="D14" s="84"/>
      <c r="E14" s="84"/>
      <c r="F14" s="98" t="e">
        <f t="shared" si="0"/>
        <v>#DIV/0!</v>
      </c>
      <c r="G14" s="111"/>
      <c r="H14" s="84"/>
      <c r="I14" s="84"/>
      <c r="J14" s="98" t="e">
        <f t="shared" si="1"/>
        <v>#DIV/0!</v>
      </c>
      <c r="K14" s="114"/>
      <c r="L14" s="84"/>
      <c r="M14" s="84"/>
      <c r="N14" s="98" t="e">
        <f t="shared" si="2"/>
        <v>#DIV/0!</v>
      </c>
      <c r="O14" s="9" t="e">
        <f t="shared" si="3"/>
        <v>#DIV/0!</v>
      </c>
    </row>
    <row r="15" spans="1:15" ht="15.75" customHeight="1">
      <c r="A15" s="11" t="s">
        <v>23</v>
      </c>
      <c r="B15" s="65">
        <v>26600.66</v>
      </c>
      <c r="C15" s="66">
        <v>26600.66</v>
      </c>
      <c r="D15" s="84">
        <v>26388.66</v>
      </c>
      <c r="E15" s="84">
        <v>212</v>
      </c>
      <c r="F15" s="98">
        <f t="shared" si="0"/>
        <v>100</v>
      </c>
      <c r="G15" s="111">
        <v>27891.04</v>
      </c>
      <c r="H15" s="84">
        <v>27679.04</v>
      </c>
      <c r="I15" s="84">
        <v>212</v>
      </c>
      <c r="J15" s="98">
        <f t="shared" si="1"/>
        <v>100</v>
      </c>
      <c r="K15" s="114">
        <v>44989.02</v>
      </c>
      <c r="L15" s="84">
        <v>44660.02</v>
      </c>
      <c r="M15" s="84">
        <v>329</v>
      </c>
      <c r="N15" s="98">
        <f t="shared" si="2"/>
        <v>100</v>
      </c>
      <c r="O15" s="9">
        <f t="shared" si="3"/>
        <v>169.1</v>
      </c>
    </row>
    <row r="16" spans="1:15" ht="15.75" customHeight="1">
      <c r="A16" s="11" t="s">
        <v>24</v>
      </c>
      <c r="B16" s="65">
        <v>6093</v>
      </c>
      <c r="C16" s="66">
        <v>6093</v>
      </c>
      <c r="D16" s="84">
        <v>6045</v>
      </c>
      <c r="E16" s="84">
        <v>48</v>
      </c>
      <c r="F16" s="98">
        <f t="shared" si="0"/>
        <v>100</v>
      </c>
      <c r="G16" s="111">
        <v>6093</v>
      </c>
      <c r="H16" s="84">
        <v>6045</v>
      </c>
      <c r="I16" s="84">
        <v>48</v>
      </c>
      <c r="J16" s="98">
        <f t="shared" si="1"/>
        <v>100</v>
      </c>
      <c r="K16" s="114">
        <v>10471</v>
      </c>
      <c r="L16" s="84">
        <v>10396</v>
      </c>
      <c r="M16" s="84">
        <v>75</v>
      </c>
      <c r="N16" s="98">
        <f t="shared" si="2"/>
        <v>100</v>
      </c>
      <c r="O16" s="9">
        <f t="shared" si="3"/>
        <v>171.9</v>
      </c>
    </row>
    <row r="17" spans="1:15" ht="15.75" customHeight="1">
      <c r="A17" s="11" t="s">
        <v>69</v>
      </c>
      <c r="B17" s="65">
        <v>735</v>
      </c>
      <c r="C17" s="66">
        <v>735</v>
      </c>
      <c r="D17" s="84">
        <v>735</v>
      </c>
      <c r="E17" s="84"/>
      <c r="F17" s="98">
        <f t="shared" si="0"/>
        <v>100</v>
      </c>
      <c r="G17" s="111">
        <v>735</v>
      </c>
      <c r="H17" s="84">
        <v>735</v>
      </c>
      <c r="I17" s="84"/>
      <c r="J17" s="98">
        <f t="shared" si="1"/>
        <v>100</v>
      </c>
      <c r="K17" s="114">
        <v>735</v>
      </c>
      <c r="L17" s="84">
        <v>733</v>
      </c>
      <c r="M17" s="84">
        <v>2</v>
      </c>
      <c r="N17" s="98">
        <f t="shared" si="2"/>
        <v>100</v>
      </c>
      <c r="O17" s="9">
        <f t="shared" si="3"/>
        <v>100</v>
      </c>
    </row>
    <row r="18" spans="1:15" ht="15.75" customHeight="1">
      <c r="A18" s="11" t="s">
        <v>25</v>
      </c>
      <c r="B18" s="65">
        <v>224133.27</v>
      </c>
      <c r="C18" s="66">
        <v>224133.27</v>
      </c>
      <c r="D18" s="84">
        <v>140068</v>
      </c>
      <c r="E18" s="84">
        <v>1072</v>
      </c>
      <c r="F18" s="98">
        <f t="shared" si="0"/>
        <v>63</v>
      </c>
      <c r="G18" s="111">
        <v>221133.27</v>
      </c>
      <c r="H18" s="84">
        <v>184555</v>
      </c>
      <c r="I18" s="84">
        <v>1072</v>
      </c>
      <c r="J18" s="98">
        <f t="shared" si="1"/>
        <v>83.9</v>
      </c>
      <c r="K18" s="114">
        <v>252690</v>
      </c>
      <c r="L18" s="84">
        <v>250961</v>
      </c>
      <c r="M18" s="84">
        <v>1729</v>
      </c>
      <c r="N18" s="98">
        <f t="shared" si="2"/>
        <v>100</v>
      </c>
      <c r="O18" s="9">
        <f t="shared" si="3"/>
        <v>112.7</v>
      </c>
    </row>
    <row r="19" spans="1:15" ht="15.75" customHeight="1">
      <c r="A19" s="11" t="s">
        <v>26</v>
      </c>
      <c r="B19" s="65">
        <v>4579604</v>
      </c>
      <c r="C19" s="66">
        <v>4579604</v>
      </c>
      <c r="D19" s="84">
        <v>2252811</v>
      </c>
      <c r="E19" s="84">
        <v>11983</v>
      </c>
      <c r="F19" s="98">
        <f t="shared" si="0"/>
        <v>49.5</v>
      </c>
      <c r="G19" s="111">
        <v>4489599</v>
      </c>
      <c r="H19" s="84">
        <v>3363375</v>
      </c>
      <c r="I19" s="84">
        <v>11983</v>
      </c>
      <c r="J19" s="98">
        <f t="shared" si="1"/>
        <v>75.2</v>
      </c>
      <c r="K19" s="114">
        <v>4595104</v>
      </c>
      <c r="L19" s="84">
        <v>4574749</v>
      </c>
      <c r="M19" s="84">
        <v>20355</v>
      </c>
      <c r="N19" s="98">
        <f t="shared" si="2"/>
        <v>100</v>
      </c>
      <c r="O19" s="9">
        <f t="shared" si="3"/>
        <v>100.3</v>
      </c>
    </row>
    <row r="20" spans="1:15" ht="15.75" customHeight="1">
      <c r="A20" s="11" t="s">
        <v>27</v>
      </c>
      <c r="B20" s="65"/>
      <c r="C20" s="66"/>
      <c r="D20" s="84"/>
      <c r="E20" s="84"/>
      <c r="F20" s="98" t="e">
        <f t="shared" si="0"/>
        <v>#DIV/0!</v>
      </c>
      <c r="G20" s="111"/>
      <c r="H20" s="84"/>
      <c r="I20" s="84"/>
      <c r="J20" s="98" t="e">
        <f t="shared" si="1"/>
        <v>#DIV/0!</v>
      </c>
      <c r="K20" s="114"/>
      <c r="L20" s="84"/>
      <c r="M20" s="84"/>
      <c r="N20" s="98" t="e">
        <f t="shared" si="2"/>
        <v>#DIV/0!</v>
      </c>
      <c r="O20" s="9" t="e">
        <f t="shared" si="3"/>
        <v>#DIV/0!</v>
      </c>
    </row>
    <row r="21" spans="1:15" ht="15.75" customHeight="1">
      <c r="A21" s="11" t="s">
        <v>28</v>
      </c>
      <c r="B21" s="65"/>
      <c r="C21" s="66"/>
      <c r="D21" s="84"/>
      <c r="E21" s="84"/>
      <c r="F21" s="98" t="e">
        <f t="shared" si="0"/>
        <v>#DIV/0!</v>
      </c>
      <c r="G21" s="111"/>
      <c r="H21" s="84"/>
      <c r="I21" s="84"/>
      <c r="J21" s="98" t="e">
        <f t="shared" si="1"/>
        <v>#DIV/0!</v>
      </c>
      <c r="K21" s="114"/>
      <c r="L21" s="84"/>
      <c r="M21" s="84"/>
      <c r="N21" s="98" t="e">
        <f t="shared" si="2"/>
        <v>#DIV/0!</v>
      </c>
      <c r="O21" s="9" t="e">
        <f t="shared" si="3"/>
        <v>#DIV/0!</v>
      </c>
    </row>
    <row r="22" spans="1:15" ht="15.75" customHeight="1">
      <c r="A22" s="11" t="s">
        <v>29</v>
      </c>
      <c r="B22" s="65"/>
      <c r="C22" s="66"/>
      <c r="D22" s="84"/>
      <c r="E22" s="84"/>
      <c r="F22" s="98" t="e">
        <f t="shared" si="0"/>
        <v>#DIV/0!</v>
      </c>
      <c r="G22" s="111"/>
      <c r="H22" s="84"/>
      <c r="I22" s="84"/>
      <c r="J22" s="98" t="e">
        <f t="shared" si="1"/>
        <v>#DIV/0!</v>
      </c>
      <c r="K22" s="114"/>
      <c r="L22" s="84"/>
      <c r="M22" s="84"/>
      <c r="N22" s="98" t="e">
        <f t="shared" si="2"/>
        <v>#DIV/0!</v>
      </c>
      <c r="O22" s="9" t="e">
        <f t="shared" si="3"/>
        <v>#DIV/0!</v>
      </c>
    </row>
    <row r="23" spans="1:15" ht="15.75" customHeight="1">
      <c r="A23" s="11" t="s">
        <v>30</v>
      </c>
      <c r="B23" s="65"/>
      <c r="C23" s="66"/>
      <c r="D23" s="84"/>
      <c r="E23" s="84"/>
      <c r="F23" s="98" t="e">
        <f t="shared" si="0"/>
        <v>#DIV/0!</v>
      </c>
      <c r="G23" s="111"/>
      <c r="H23" s="84"/>
      <c r="I23" s="84"/>
      <c r="J23" s="98" t="e">
        <f t="shared" si="1"/>
        <v>#DIV/0!</v>
      </c>
      <c r="K23" s="114"/>
      <c r="L23" s="84"/>
      <c r="M23" s="84"/>
      <c r="N23" s="98" t="e">
        <f t="shared" si="2"/>
        <v>#DIV/0!</v>
      </c>
      <c r="O23" s="9" t="e">
        <f t="shared" si="3"/>
        <v>#DIV/0!</v>
      </c>
    </row>
    <row r="24" spans="1:15" ht="15.75" customHeight="1">
      <c r="A24" s="11" t="s">
        <v>70</v>
      </c>
      <c r="B24" s="65"/>
      <c r="C24" s="66"/>
      <c r="D24" s="84"/>
      <c r="E24" s="84"/>
      <c r="F24" s="98" t="e">
        <f t="shared" si="0"/>
        <v>#DIV/0!</v>
      </c>
      <c r="G24" s="111"/>
      <c r="H24" s="84"/>
      <c r="I24" s="84"/>
      <c r="J24" s="98" t="e">
        <f t="shared" si="1"/>
        <v>#DIV/0!</v>
      </c>
      <c r="K24" s="114"/>
      <c r="L24" s="84"/>
      <c r="M24" s="84"/>
      <c r="N24" s="98" t="e">
        <f t="shared" si="2"/>
        <v>#DIV/0!</v>
      </c>
      <c r="O24" s="9" t="e">
        <f t="shared" si="3"/>
        <v>#DIV/0!</v>
      </c>
    </row>
    <row r="25" spans="1:15" ht="15.75" customHeight="1">
      <c r="A25" s="11" t="s">
        <v>31</v>
      </c>
      <c r="B25" s="65"/>
      <c r="C25" s="66"/>
      <c r="D25" s="84"/>
      <c r="E25" s="84"/>
      <c r="F25" s="98" t="e">
        <f t="shared" si="0"/>
        <v>#DIV/0!</v>
      </c>
      <c r="G25" s="111"/>
      <c r="H25" s="84"/>
      <c r="I25" s="84"/>
      <c r="J25" s="98" t="e">
        <f t="shared" si="1"/>
        <v>#DIV/0!</v>
      </c>
      <c r="K25" s="114"/>
      <c r="L25" s="84"/>
      <c r="M25" s="84"/>
      <c r="N25" s="98" t="e">
        <f t="shared" si="2"/>
        <v>#DIV/0!</v>
      </c>
      <c r="O25" s="9" t="e">
        <f t="shared" si="3"/>
        <v>#DIV/0!</v>
      </c>
    </row>
    <row r="26" spans="1:15" ht="15.75" customHeight="1">
      <c r="A26" s="11" t="s">
        <v>32</v>
      </c>
      <c r="B26" s="65"/>
      <c r="C26" s="66"/>
      <c r="D26" s="84"/>
      <c r="E26" s="84"/>
      <c r="F26" s="98" t="e">
        <f t="shared" si="0"/>
        <v>#DIV/0!</v>
      </c>
      <c r="G26" s="111"/>
      <c r="H26" s="84"/>
      <c r="I26" s="84"/>
      <c r="J26" s="98" t="e">
        <f t="shared" si="1"/>
        <v>#DIV/0!</v>
      </c>
      <c r="K26" s="114"/>
      <c r="L26" s="84"/>
      <c r="M26" s="84"/>
      <c r="N26" s="98" t="e">
        <f t="shared" si="2"/>
        <v>#DIV/0!</v>
      </c>
      <c r="O26" s="9" t="e">
        <f t="shared" si="3"/>
        <v>#DIV/0!</v>
      </c>
    </row>
    <row r="27" spans="1:15" ht="15.75" customHeight="1">
      <c r="A27" s="11" t="s">
        <v>71</v>
      </c>
      <c r="B27" s="65"/>
      <c r="C27" s="66"/>
      <c r="D27" s="84"/>
      <c r="E27" s="84"/>
      <c r="F27" s="98" t="e">
        <f t="shared" si="0"/>
        <v>#DIV/0!</v>
      </c>
      <c r="G27" s="111"/>
      <c r="H27" s="84"/>
      <c r="I27" s="84"/>
      <c r="J27" s="98" t="e">
        <f t="shared" si="1"/>
        <v>#DIV/0!</v>
      </c>
      <c r="K27" s="114"/>
      <c r="L27" s="84"/>
      <c r="M27" s="84"/>
      <c r="N27" s="98" t="e">
        <f t="shared" si="2"/>
        <v>#DIV/0!</v>
      </c>
      <c r="O27" s="9" t="e">
        <f t="shared" si="3"/>
        <v>#DIV/0!</v>
      </c>
    </row>
    <row r="28" spans="1:15" ht="15.75" customHeight="1">
      <c r="A28" s="11" t="s">
        <v>33</v>
      </c>
      <c r="B28" s="65">
        <v>20000</v>
      </c>
      <c r="C28" s="66">
        <v>20000</v>
      </c>
      <c r="D28" s="84">
        <v>10527.5</v>
      </c>
      <c r="E28" s="84">
        <v>84</v>
      </c>
      <c r="F28" s="98">
        <f t="shared" si="0"/>
        <v>53.1</v>
      </c>
      <c r="G28" s="111">
        <v>20000</v>
      </c>
      <c r="H28" s="84">
        <v>13723.5</v>
      </c>
      <c r="I28" s="84">
        <v>84</v>
      </c>
      <c r="J28" s="98">
        <f t="shared" si="1"/>
        <v>69</v>
      </c>
      <c r="K28" s="114">
        <v>19493</v>
      </c>
      <c r="L28" s="84">
        <v>19358</v>
      </c>
      <c r="M28" s="84">
        <v>135</v>
      </c>
      <c r="N28" s="98">
        <f t="shared" si="2"/>
        <v>100</v>
      </c>
      <c r="O28" s="9">
        <f t="shared" si="3"/>
        <v>97.5</v>
      </c>
    </row>
    <row r="29" spans="1:15" ht="15.75" customHeight="1">
      <c r="A29" s="11" t="s">
        <v>34</v>
      </c>
      <c r="B29" s="65">
        <v>30972</v>
      </c>
      <c r="C29" s="66">
        <v>30972</v>
      </c>
      <c r="D29" s="84">
        <v>15363</v>
      </c>
      <c r="E29" s="84">
        <v>123</v>
      </c>
      <c r="F29" s="98">
        <f t="shared" si="0"/>
        <v>50</v>
      </c>
      <c r="G29" s="111">
        <v>30972</v>
      </c>
      <c r="H29" s="84">
        <v>15363</v>
      </c>
      <c r="I29" s="84">
        <v>123</v>
      </c>
      <c r="J29" s="98">
        <f t="shared" si="1"/>
        <v>50</v>
      </c>
      <c r="K29" s="114">
        <v>30972</v>
      </c>
      <c r="L29" s="84">
        <v>30768</v>
      </c>
      <c r="M29" s="84">
        <v>204</v>
      </c>
      <c r="N29" s="98">
        <f t="shared" si="2"/>
        <v>100</v>
      </c>
      <c r="O29" s="9">
        <f t="shared" si="3"/>
        <v>100</v>
      </c>
    </row>
    <row r="30" spans="1:15" ht="15.75" customHeight="1">
      <c r="A30" s="11" t="s">
        <v>72</v>
      </c>
      <c r="B30" s="65"/>
      <c r="C30" s="66"/>
      <c r="D30" s="84"/>
      <c r="E30" s="84"/>
      <c r="F30" s="98" t="e">
        <f t="shared" si="0"/>
        <v>#DIV/0!</v>
      </c>
      <c r="G30" s="111"/>
      <c r="H30" s="84"/>
      <c r="I30" s="84"/>
      <c r="J30" s="98" t="e">
        <f t="shared" si="1"/>
        <v>#DIV/0!</v>
      </c>
      <c r="K30" s="114"/>
      <c r="L30" s="84"/>
      <c r="M30" s="84"/>
      <c r="N30" s="98" t="e">
        <f t="shared" si="2"/>
        <v>#DIV/0!</v>
      </c>
      <c r="O30" s="9" t="e">
        <f t="shared" si="3"/>
        <v>#DIV/0!</v>
      </c>
    </row>
    <row r="31" spans="1:15" ht="15.75" customHeight="1">
      <c r="A31" s="11" t="s">
        <v>35</v>
      </c>
      <c r="B31" s="65"/>
      <c r="C31" s="66"/>
      <c r="D31" s="84"/>
      <c r="E31" s="84"/>
      <c r="F31" s="98" t="e">
        <f t="shared" si="0"/>
        <v>#DIV/0!</v>
      </c>
      <c r="G31" s="111"/>
      <c r="H31" s="84"/>
      <c r="I31" s="84"/>
      <c r="J31" s="98" t="e">
        <f t="shared" si="1"/>
        <v>#DIV/0!</v>
      </c>
      <c r="K31" s="114"/>
      <c r="L31" s="84"/>
      <c r="M31" s="84"/>
      <c r="N31" s="98" t="e">
        <f t="shared" si="2"/>
        <v>#DIV/0!</v>
      </c>
      <c r="O31" s="9" t="e">
        <f t="shared" si="3"/>
        <v>#DIV/0!</v>
      </c>
    </row>
    <row r="32" spans="1:15" ht="15">
      <c r="A32" s="11" t="s">
        <v>73</v>
      </c>
      <c r="B32" s="65"/>
      <c r="C32" s="66"/>
      <c r="D32" s="84"/>
      <c r="E32" s="84"/>
      <c r="F32" s="98" t="e">
        <f t="shared" si="0"/>
        <v>#DIV/0!</v>
      </c>
      <c r="G32" s="111"/>
      <c r="H32" s="84"/>
      <c r="I32" s="84"/>
      <c r="J32" s="98" t="e">
        <f t="shared" si="1"/>
        <v>#DIV/0!</v>
      </c>
      <c r="K32" s="114"/>
      <c r="L32" s="84"/>
      <c r="M32" s="84"/>
      <c r="N32" s="98" t="e">
        <f t="shared" si="2"/>
        <v>#DIV/0!</v>
      </c>
      <c r="O32" s="9" t="e">
        <f t="shared" si="3"/>
        <v>#DIV/0!</v>
      </c>
    </row>
    <row r="33" spans="1:15" ht="15">
      <c r="A33" s="11" t="s">
        <v>36</v>
      </c>
      <c r="B33" s="65"/>
      <c r="C33" s="66"/>
      <c r="D33" s="84"/>
      <c r="E33" s="84"/>
      <c r="F33" s="98" t="e">
        <f t="shared" si="0"/>
        <v>#DIV/0!</v>
      </c>
      <c r="G33" s="111"/>
      <c r="H33" s="84"/>
      <c r="I33" s="84"/>
      <c r="J33" s="98" t="e">
        <f t="shared" si="1"/>
        <v>#DIV/0!</v>
      </c>
      <c r="K33" s="114"/>
      <c r="L33" s="84"/>
      <c r="M33" s="84"/>
      <c r="N33" s="98" t="e">
        <f t="shared" si="2"/>
        <v>#DIV/0!</v>
      </c>
      <c r="O33" s="9" t="e">
        <f t="shared" si="3"/>
        <v>#DIV/0!</v>
      </c>
    </row>
    <row r="34" spans="1:15" ht="15">
      <c r="A34" s="11" t="s">
        <v>74</v>
      </c>
      <c r="B34" s="65"/>
      <c r="C34" s="66"/>
      <c r="D34" s="84"/>
      <c r="E34" s="84"/>
      <c r="F34" s="98" t="e">
        <f>ROUND((D34+E34)/(C34/100),1)</f>
        <v>#DIV/0!</v>
      </c>
      <c r="G34" s="111"/>
      <c r="H34" s="84"/>
      <c r="I34" s="84"/>
      <c r="J34" s="98" t="e">
        <f>ROUND((H34+I34)/(G34/100),1)</f>
        <v>#DIV/0!</v>
      </c>
      <c r="K34" s="114"/>
      <c r="L34" s="84"/>
      <c r="M34" s="84"/>
      <c r="N34" s="98" t="e">
        <f>ROUND((L34+M34)/(K34/100),1)</f>
        <v>#DIV/0!</v>
      </c>
      <c r="O34" s="9" t="e">
        <f t="shared" si="3"/>
        <v>#DIV/0!</v>
      </c>
    </row>
    <row r="35" spans="1:15" ht="15">
      <c r="A35" s="11" t="s">
        <v>37</v>
      </c>
      <c r="B35" s="67"/>
      <c r="C35" s="68"/>
      <c r="D35" s="85"/>
      <c r="E35" s="85"/>
      <c r="F35" s="99" t="e">
        <f>ROUND((D35+E35)/(C35/100),1)</f>
        <v>#DIV/0!</v>
      </c>
      <c r="G35" s="112"/>
      <c r="H35" s="85"/>
      <c r="I35" s="85"/>
      <c r="J35" s="99" t="e">
        <f>ROUND((H35+I35)/(G35/100),1)</f>
        <v>#DIV/0!</v>
      </c>
      <c r="K35" s="115"/>
      <c r="L35" s="85"/>
      <c r="M35" s="85"/>
      <c r="N35" s="99" t="e">
        <f>ROUND((L35+M35)/(K35/100),1)</f>
        <v>#DIV/0!</v>
      </c>
      <c r="O35" s="9" t="e">
        <f t="shared" si="3"/>
        <v>#DIV/0!</v>
      </c>
    </row>
    <row r="36" spans="1:15" ht="15.75" thickBot="1">
      <c r="A36" s="16" t="s">
        <v>38</v>
      </c>
      <c r="B36" s="86"/>
      <c r="C36" s="87"/>
      <c r="D36" s="88"/>
      <c r="E36" s="88"/>
      <c r="F36" s="99" t="e">
        <f>ROUND((D36+E36)/(C36/100),1)</f>
        <v>#DIV/0!</v>
      </c>
      <c r="G36" s="88"/>
      <c r="H36" s="88"/>
      <c r="I36" s="88"/>
      <c r="J36" s="99" t="e">
        <f>ROUND((H36+I36)/(G36/100),1)</f>
        <v>#DIV/0!</v>
      </c>
      <c r="K36" s="69"/>
      <c r="L36" s="88"/>
      <c r="M36" s="88"/>
      <c r="N36" s="99" t="e">
        <f>ROUND((L36+M36)/(K36/100),1)</f>
        <v>#DIV/0!</v>
      </c>
      <c r="O36" s="9" t="e">
        <f t="shared" si="3"/>
        <v>#DIV/0!</v>
      </c>
    </row>
    <row r="37" spans="1:15" ht="15.75" thickBot="1">
      <c r="A37" s="17" t="s">
        <v>39</v>
      </c>
      <c r="B37" s="70">
        <f>SUM(B5:B36)</f>
        <v>6719571</v>
      </c>
      <c r="C37" s="71">
        <f>SUM(C5:C36)</f>
        <v>6719571</v>
      </c>
      <c r="D37" s="72">
        <f>SUM(D5:D36)</f>
        <v>3792188.0599999996</v>
      </c>
      <c r="E37" s="73">
        <f>SUM(E5:E35)</f>
        <v>18235</v>
      </c>
      <c r="F37" s="100">
        <f t="shared" si="0"/>
        <v>56.7</v>
      </c>
      <c r="G37" s="70">
        <f>SUM(G5:G36)</f>
        <v>6688066</v>
      </c>
      <c r="H37" s="72">
        <f>SUM(H5:H36)</f>
        <v>5058017.92</v>
      </c>
      <c r="I37" s="72">
        <f>SUM(I5:I35)</f>
        <v>21735</v>
      </c>
      <c r="J37" s="100">
        <f t="shared" si="1"/>
        <v>76</v>
      </c>
      <c r="K37" s="70">
        <f>SUM(K5:K36)</f>
        <v>6929189.1</v>
      </c>
      <c r="L37" s="72">
        <f>SUM(L5:L36)</f>
        <v>6898214.1</v>
      </c>
      <c r="M37" s="73">
        <f>SUM(M5:M35)</f>
        <v>30975</v>
      </c>
      <c r="N37" s="100">
        <f t="shared" si="2"/>
        <v>100</v>
      </c>
      <c r="O37" s="9">
        <f t="shared" si="3"/>
        <v>103.1</v>
      </c>
    </row>
    <row r="38" spans="1:14" ht="15">
      <c r="A38" s="89"/>
      <c r="B38" s="122"/>
      <c r="C38" s="122"/>
      <c r="D38" s="244"/>
      <c r="E38" s="122"/>
      <c r="F38" s="123"/>
      <c r="G38" s="122"/>
      <c r="H38" s="122"/>
      <c r="I38" s="122"/>
      <c r="J38" s="123"/>
      <c r="K38" s="244"/>
      <c r="L38" s="244"/>
      <c r="M38" s="244"/>
      <c r="N38" s="123"/>
    </row>
    <row r="39" spans="1:14" ht="15.75" thickBot="1">
      <c r="A39" s="35" t="s">
        <v>57</v>
      </c>
      <c r="B39" s="79"/>
      <c r="C39" s="79"/>
      <c r="D39" s="246"/>
      <c r="E39" s="122"/>
      <c r="F39" s="123"/>
      <c r="G39" s="122"/>
      <c r="H39" s="122"/>
      <c r="I39" s="122"/>
      <c r="J39" s="123"/>
      <c r="K39" s="244"/>
      <c r="L39" s="244"/>
      <c r="M39" s="244"/>
      <c r="N39" s="123"/>
    </row>
    <row r="40" spans="1:14" ht="15">
      <c r="A40" s="19"/>
      <c r="B40" s="81" t="s">
        <v>10</v>
      </c>
      <c r="C40" s="80" t="s">
        <v>14</v>
      </c>
      <c r="D40" s="248" t="s">
        <v>15</v>
      </c>
      <c r="E40" s="122"/>
      <c r="F40" s="123"/>
      <c r="G40" s="122"/>
      <c r="H40" s="122"/>
      <c r="I40" s="122"/>
      <c r="J40" s="123"/>
      <c r="K40" s="244"/>
      <c r="L40" s="244"/>
      <c r="M40" s="244"/>
      <c r="N40" s="123"/>
    </row>
    <row r="41" spans="1:14" ht="15">
      <c r="A41" s="20" t="s">
        <v>58</v>
      </c>
      <c r="B41" s="90">
        <v>5440</v>
      </c>
      <c r="C41" s="58">
        <v>5440</v>
      </c>
      <c r="D41" s="59">
        <v>4000</v>
      </c>
      <c r="E41" s="122"/>
      <c r="F41" s="123"/>
      <c r="G41" s="122"/>
      <c r="H41" s="122"/>
      <c r="I41" s="122"/>
      <c r="J41" s="123"/>
      <c r="K41" s="244"/>
      <c r="L41" s="244"/>
      <c r="M41" s="244"/>
      <c r="N41" s="123"/>
    </row>
    <row r="42" spans="1:14" ht="15">
      <c r="A42" s="36" t="s">
        <v>61</v>
      </c>
      <c r="B42" s="90">
        <v>0</v>
      </c>
      <c r="C42" s="58">
        <v>0</v>
      </c>
      <c r="D42" s="59">
        <v>0</v>
      </c>
      <c r="E42" s="122"/>
      <c r="F42" s="123"/>
      <c r="G42" s="122"/>
      <c r="H42" s="122"/>
      <c r="I42" s="122"/>
      <c r="J42" s="123"/>
      <c r="K42" s="244"/>
      <c r="L42" s="244"/>
      <c r="M42" s="244"/>
      <c r="N42" s="123"/>
    </row>
    <row r="43" spans="1:14" ht="15">
      <c r="A43" s="36" t="s">
        <v>59</v>
      </c>
      <c r="B43" s="90">
        <v>393648</v>
      </c>
      <c r="C43" s="58">
        <v>362054</v>
      </c>
      <c r="D43" s="59">
        <v>525306</v>
      </c>
      <c r="E43" s="122"/>
      <c r="F43" s="123"/>
      <c r="G43" s="122"/>
      <c r="H43" s="122"/>
      <c r="I43" s="122"/>
      <c r="J43" s="123"/>
      <c r="K43" s="244"/>
      <c r="L43" s="244"/>
      <c r="M43" s="244"/>
      <c r="N43" s="123"/>
    </row>
    <row r="44" spans="1:14" ht="15.75" thickBot="1">
      <c r="A44" s="21" t="s">
        <v>60</v>
      </c>
      <c r="B44" s="91">
        <v>0</v>
      </c>
      <c r="C44" s="60">
        <v>0</v>
      </c>
      <c r="D44" s="61">
        <v>0</v>
      </c>
      <c r="E44" s="122"/>
      <c r="F44" s="123"/>
      <c r="G44" s="122"/>
      <c r="H44" s="122"/>
      <c r="I44" s="122"/>
      <c r="J44" s="123"/>
      <c r="K44" s="244"/>
      <c r="L44" s="244"/>
      <c r="M44" s="244"/>
      <c r="N44" s="123"/>
    </row>
    <row r="45" spans="1:14" ht="15">
      <c r="A45" s="89"/>
      <c r="B45" s="122"/>
      <c r="C45" s="122"/>
      <c r="D45" s="244"/>
      <c r="E45" s="122"/>
      <c r="F45" s="123"/>
      <c r="G45" s="122"/>
      <c r="H45" s="122"/>
      <c r="I45" s="122"/>
      <c r="J45" s="123"/>
      <c r="K45" s="244"/>
      <c r="L45" s="244"/>
      <c r="M45" s="244"/>
      <c r="N45" s="123"/>
    </row>
    <row r="47" spans="1:14" ht="16.5" thickBot="1">
      <c r="A47" s="1" t="s">
        <v>45</v>
      </c>
      <c r="B47" s="78" t="s">
        <v>1</v>
      </c>
      <c r="C47" s="78"/>
      <c r="D47" s="246"/>
      <c r="E47" s="37"/>
      <c r="F47" s="1"/>
      <c r="G47" s="78"/>
      <c r="H47" s="79"/>
      <c r="I47" s="37"/>
      <c r="J47" s="1"/>
      <c r="K47" s="245"/>
      <c r="L47" s="246"/>
      <c r="M47" s="246"/>
      <c r="N47" s="1"/>
    </row>
    <row r="48" spans="1:15" ht="15">
      <c r="A48" s="2" t="s">
        <v>2</v>
      </c>
      <c r="B48" s="39" t="s">
        <v>3</v>
      </c>
      <c r="C48" s="40" t="s">
        <v>4</v>
      </c>
      <c r="D48" s="240" t="s">
        <v>5</v>
      </c>
      <c r="E48" s="62"/>
      <c r="F48" s="4" t="s">
        <v>6</v>
      </c>
      <c r="G48" s="42" t="s">
        <v>4</v>
      </c>
      <c r="H48" s="41" t="s">
        <v>7</v>
      </c>
      <c r="I48" s="62"/>
      <c r="J48" s="4" t="s">
        <v>6</v>
      </c>
      <c r="K48" s="239" t="s">
        <v>4</v>
      </c>
      <c r="L48" s="240" t="s">
        <v>8</v>
      </c>
      <c r="M48" s="241"/>
      <c r="N48" s="4" t="s">
        <v>6</v>
      </c>
      <c r="O48" s="92" t="s">
        <v>62</v>
      </c>
    </row>
    <row r="49" spans="1:15" ht="15.75" thickBot="1">
      <c r="A49" s="5"/>
      <c r="B49" s="43" t="s">
        <v>9</v>
      </c>
      <c r="C49" s="44" t="s">
        <v>10</v>
      </c>
      <c r="D49" s="243" t="s">
        <v>11</v>
      </c>
      <c r="E49" s="45" t="s">
        <v>12</v>
      </c>
      <c r="F49" s="7" t="s">
        <v>13</v>
      </c>
      <c r="G49" s="46" t="s">
        <v>14</v>
      </c>
      <c r="H49" s="45" t="s">
        <v>11</v>
      </c>
      <c r="I49" s="45" t="s">
        <v>12</v>
      </c>
      <c r="J49" s="7" t="s">
        <v>13</v>
      </c>
      <c r="K49" s="242" t="s">
        <v>15</v>
      </c>
      <c r="L49" s="243" t="s">
        <v>11</v>
      </c>
      <c r="M49" s="243" t="s">
        <v>12</v>
      </c>
      <c r="N49" s="7" t="s">
        <v>13</v>
      </c>
      <c r="O49" s="93" t="s">
        <v>63</v>
      </c>
    </row>
    <row r="50" spans="1:15" ht="15">
      <c r="A50" s="22" t="s">
        <v>77</v>
      </c>
      <c r="B50" s="9"/>
      <c r="C50" s="10"/>
      <c r="D50" s="23"/>
      <c r="E50" s="126"/>
      <c r="F50" s="101" t="e">
        <f>ROUND((D50+E50)/(C50/100),1)</f>
        <v>#DIV/0!</v>
      </c>
      <c r="G50" s="10"/>
      <c r="H50" s="23"/>
      <c r="I50" s="126"/>
      <c r="J50" s="101" t="e">
        <f>ROUND((H50+I50)/(G50/100),1)</f>
        <v>#DIV/0!</v>
      </c>
      <c r="K50" s="53"/>
      <c r="L50" s="23"/>
      <c r="M50" s="52"/>
      <c r="N50" s="101" t="e">
        <f>ROUND((L50+M50)/(K50/100),1)</f>
        <v>#DIV/0!</v>
      </c>
      <c r="O50" s="9" t="e">
        <f aca="true" t="shared" si="4" ref="O50:O76">ROUND((L50+M50)/(B50/100),1)</f>
        <v>#DIV/0!</v>
      </c>
    </row>
    <row r="51" spans="1:15" ht="15">
      <c r="A51" s="24" t="s">
        <v>78</v>
      </c>
      <c r="B51" s="12">
        <v>759860</v>
      </c>
      <c r="C51" s="12">
        <v>759860</v>
      </c>
      <c r="D51" s="25">
        <v>456032</v>
      </c>
      <c r="E51" s="127">
        <v>18235</v>
      </c>
      <c r="F51" s="102">
        <f aca="true" t="shared" si="5" ref="F51:F76">ROUND((D51+E51)/(C51/100),1)</f>
        <v>62.4</v>
      </c>
      <c r="G51" s="13">
        <v>818360</v>
      </c>
      <c r="H51" s="25">
        <v>541637</v>
      </c>
      <c r="I51" s="127">
        <v>21735</v>
      </c>
      <c r="J51" s="102">
        <f aca="true" t="shared" si="6" ref="J51:J76">ROUND((H51+I51)/(G51/100),1)</f>
        <v>68.8</v>
      </c>
      <c r="K51" s="55">
        <v>782811</v>
      </c>
      <c r="L51" s="25">
        <v>751836</v>
      </c>
      <c r="M51" s="54">
        <v>30975</v>
      </c>
      <c r="N51" s="102">
        <f aca="true" t="shared" si="7" ref="N51:N76">ROUND((L51+M51)/(K51/100),1)</f>
        <v>100</v>
      </c>
      <c r="O51" s="9">
        <f t="shared" si="4"/>
        <v>103</v>
      </c>
    </row>
    <row r="52" spans="1:15" ht="15">
      <c r="A52" s="24" t="s">
        <v>46</v>
      </c>
      <c r="B52" s="12"/>
      <c r="C52" s="13"/>
      <c r="D52" s="25"/>
      <c r="E52" s="127"/>
      <c r="F52" s="102" t="e">
        <f t="shared" si="5"/>
        <v>#DIV/0!</v>
      </c>
      <c r="G52" s="13"/>
      <c r="H52" s="25"/>
      <c r="I52" s="127"/>
      <c r="J52" s="102" t="e">
        <f t="shared" si="6"/>
        <v>#DIV/0!</v>
      </c>
      <c r="K52" s="55"/>
      <c r="L52" s="25"/>
      <c r="M52" s="54"/>
      <c r="N52" s="102" t="e">
        <f t="shared" si="7"/>
        <v>#DIV/0!</v>
      </c>
      <c r="O52" s="9" t="e">
        <f t="shared" si="4"/>
        <v>#DIV/0!</v>
      </c>
    </row>
    <row r="53" spans="1:15" ht="15">
      <c r="A53" s="24" t="s">
        <v>79</v>
      </c>
      <c r="B53" s="12"/>
      <c r="C53" s="13"/>
      <c r="D53" s="25"/>
      <c r="E53" s="127"/>
      <c r="F53" s="102" t="e">
        <f t="shared" si="5"/>
        <v>#DIV/0!</v>
      </c>
      <c r="G53" s="13"/>
      <c r="H53" s="25"/>
      <c r="I53" s="127"/>
      <c r="J53" s="102" t="e">
        <f t="shared" si="6"/>
        <v>#DIV/0!</v>
      </c>
      <c r="K53" s="55"/>
      <c r="L53" s="25"/>
      <c r="M53" s="54"/>
      <c r="N53" s="102" t="e">
        <f t="shared" si="7"/>
        <v>#DIV/0!</v>
      </c>
      <c r="O53" s="9" t="e">
        <f t="shared" si="4"/>
        <v>#DIV/0!</v>
      </c>
    </row>
    <row r="54" spans="1:15" ht="15">
      <c r="A54" s="24" t="s">
        <v>80</v>
      </c>
      <c r="B54" s="12"/>
      <c r="C54" s="13"/>
      <c r="D54" s="25"/>
      <c r="E54" s="127"/>
      <c r="F54" s="102" t="e">
        <f t="shared" si="5"/>
        <v>#DIV/0!</v>
      </c>
      <c r="G54" s="13"/>
      <c r="H54" s="25"/>
      <c r="I54" s="127"/>
      <c r="J54" s="102" t="e">
        <f t="shared" si="6"/>
        <v>#DIV/0!</v>
      </c>
      <c r="K54" s="55"/>
      <c r="L54" s="25"/>
      <c r="M54" s="54"/>
      <c r="N54" s="102" t="e">
        <f t="shared" si="7"/>
        <v>#DIV/0!</v>
      </c>
      <c r="O54" s="9" t="e">
        <f t="shared" si="4"/>
        <v>#DIV/0!</v>
      </c>
    </row>
    <row r="55" spans="1:15" ht="15">
      <c r="A55" s="24" t="s">
        <v>47</v>
      </c>
      <c r="B55" s="12"/>
      <c r="C55" s="13"/>
      <c r="D55" s="25"/>
      <c r="E55" s="127"/>
      <c r="F55" s="102" t="e">
        <f t="shared" si="5"/>
        <v>#DIV/0!</v>
      </c>
      <c r="G55" s="13"/>
      <c r="H55" s="25"/>
      <c r="I55" s="127"/>
      <c r="J55" s="102" t="e">
        <f t="shared" si="6"/>
        <v>#DIV/0!</v>
      </c>
      <c r="K55" s="55"/>
      <c r="L55" s="25"/>
      <c r="M55" s="54"/>
      <c r="N55" s="102" t="e">
        <f t="shared" si="7"/>
        <v>#DIV/0!</v>
      </c>
      <c r="O55" s="9" t="e">
        <f t="shared" si="4"/>
        <v>#DIV/0!</v>
      </c>
    </row>
    <row r="56" spans="1:15" ht="15">
      <c r="A56" s="24" t="s">
        <v>81</v>
      </c>
      <c r="B56" s="12"/>
      <c r="C56" s="13"/>
      <c r="D56" s="25"/>
      <c r="E56" s="127"/>
      <c r="F56" s="102" t="e">
        <f t="shared" si="5"/>
        <v>#DIV/0!</v>
      </c>
      <c r="G56" s="13"/>
      <c r="H56" s="25"/>
      <c r="I56" s="127"/>
      <c r="J56" s="102" t="e">
        <f t="shared" si="6"/>
        <v>#DIV/0!</v>
      </c>
      <c r="K56" s="55"/>
      <c r="L56" s="25"/>
      <c r="M56" s="54"/>
      <c r="N56" s="102" t="e">
        <f t="shared" si="7"/>
        <v>#DIV/0!</v>
      </c>
      <c r="O56" s="9" t="e">
        <f t="shared" si="4"/>
        <v>#DIV/0!</v>
      </c>
    </row>
    <row r="57" spans="1:15" ht="15">
      <c r="A57" s="24" t="s">
        <v>82</v>
      </c>
      <c r="B57" s="12"/>
      <c r="C57" s="13"/>
      <c r="D57" s="25"/>
      <c r="E57" s="127"/>
      <c r="F57" s="102" t="e">
        <f t="shared" si="5"/>
        <v>#DIV/0!</v>
      </c>
      <c r="G57" s="13"/>
      <c r="H57" s="25"/>
      <c r="I57" s="127"/>
      <c r="J57" s="102" t="e">
        <f t="shared" si="6"/>
        <v>#DIV/0!</v>
      </c>
      <c r="K57" s="55"/>
      <c r="L57" s="25"/>
      <c r="M57" s="54"/>
      <c r="N57" s="102" t="e">
        <f t="shared" si="7"/>
        <v>#DIV/0!</v>
      </c>
      <c r="O57" s="9" t="e">
        <f t="shared" si="4"/>
        <v>#DIV/0!</v>
      </c>
    </row>
    <row r="58" spans="1:15" ht="15">
      <c r="A58" s="24" t="s">
        <v>48</v>
      </c>
      <c r="B58" s="12"/>
      <c r="C58" s="13"/>
      <c r="D58" s="25"/>
      <c r="E58" s="127"/>
      <c r="F58" s="102" t="e">
        <f t="shared" si="5"/>
        <v>#DIV/0!</v>
      </c>
      <c r="G58" s="13"/>
      <c r="H58" s="25"/>
      <c r="I58" s="127"/>
      <c r="J58" s="102" t="e">
        <f t="shared" si="6"/>
        <v>#DIV/0!</v>
      </c>
      <c r="K58" s="55"/>
      <c r="L58" s="25"/>
      <c r="M58" s="54"/>
      <c r="N58" s="102" t="e">
        <f t="shared" si="7"/>
        <v>#DIV/0!</v>
      </c>
      <c r="O58" s="9" t="e">
        <f t="shared" si="4"/>
        <v>#DIV/0!</v>
      </c>
    </row>
    <row r="59" spans="1:15" ht="15">
      <c r="A59" s="24" t="s">
        <v>49</v>
      </c>
      <c r="B59" s="12"/>
      <c r="C59" s="13"/>
      <c r="D59" s="25"/>
      <c r="E59" s="127"/>
      <c r="F59" s="102" t="e">
        <f t="shared" si="5"/>
        <v>#DIV/0!</v>
      </c>
      <c r="G59" s="13"/>
      <c r="H59" s="25"/>
      <c r="I59" s="127"/>
      <c r="J59" s="102" t="e">
        <f t="shared" si="6"/>
        <v>#DIV/0!</v>
      </c>
      <c r="K59" s="55"/>
      <c r="L59" s="25"/>
      <c r="M59" s="54"/>
      <c r="N59" s="102" t="e">
        <f t="shared" si="7"/>
        <v>#DIV/0!</v>
      </c>
      <c r="O59" s="9" t="e">
        <f t="shared" si="4"/>
        <v>#DIV/0!</v>
      </c>
    </row>
    <row r="60" spans="1:15" ht="15">
      <c r="A60" s="24" t="s">
        <v>50</v>
      </c>
      <c r="B60" s="12"/>
      <c r="C60" s="13"/>
      <c r="D60" s="25"/>
      <c r="E60" s="127"/>
      <c r="F60" s="102" t="e">
        <f t="shared" si="5"/>
        <v>#DIV/0!</v>
      </c>
      <c r="G60" s="13"/>
      <c r="H60" s="25"/>
      <c r="I60" s="127"/>
      <c r="J60" s="102" t="e">
        <f t="shared" si="6"/>
        <v>#DIV/0!</v>
      </c>
      <c r="K60" s="55">
        <v>100939.57</v>
      </c>
      <c r="L60" s="25">
        <v>100939.57</v>
      </c>
      <c r="M60" s="54"/>
      <c r="N60" s="102">
        <f t="shared" si="7"/>
        <v>100</v>
      </c>
      <c r="O60" s="9" t="e">
        <f t="shared" si="4"/>
        <v>#DIV/0!</v>
      </c>
    </row>
    <row r="61" spans="1:15" ht="15">
      <c r="A61" s="24" t="s">
        <v>83</v>
      </c>
      <c r="B61" s="12">
        <v>140</v>
      </c>
      <c r="C61" s="12">
        <v>140</v>
      </c>
      <c r="D61" s="25">
        <v>140</v>
      </c>
      <c r="E61" s="127"/>
      <c r="F61" s="102">
        <f t="shared" si="5"/>
        <v>100</v>
      </c>
      <c r="G61" s="13">
        <v>140</v>
      </c>
      <c r="H61" s="25">
        <v>140</v>
      </c>
      <c r="I61" s="127"/>
      <c r="J61" s="102">
        <f t="shared" si="6"/>
        <v>100</v>
      </c>
      <c r="K61" s="55">
        <v>35140</v>
      </c>
      <c r="L61" s="25">
        <v>35140</v>
      </c>
      <c r="M61" s="54"/>
      <c r="N61" s="102">
        <f t="shared" si="7"/>
        <v>100</v>
      </c>
      <c r="O61" s="9">
        <f t="shared" si="4"/>
        <v>25100</v>
      </c>
    </row>
    <row r="62" spans="1:15" ht="15">
      <c r="A62" s="24" t="s">
        <v>51</v>
      </c>
      <c r="B62" s="12">
        <v>2000</v>
      </c>
      <c r="C62" s="12">
        <v>2000</v>
      </c>
      <c r="D62" s="25">
        <v>1040.72</v>
      </c>
      <c r="E62" s="127"/>
      <c r="F62" s="102">
        <f t="shared" si="5"/>
        <v>52</v>
      </c>
      <c r="G62" s="13">
        <v>2000</v>
      </c>
      <c r="H62" s="25">
        <v>1531.12</v>
      </c>
      <c r="I62" s="127"/>
      <c r="J62" s="102">
        <f t="shared" si="6"/>
        <v>76.6</v>
      </c>
      <c r="K62" s="55">
        <v>2028.53</v>
      </c>
      <c r="L62" s="25">
        <v>2028.53</v>
      </c>
      <c r="M62" s="54"/>
      <c r="N62" s="102">
        <f t="shared" si="7"/>
        <v>100</v>
      </c>
      <c r="O62" s="9">
        <f t="shared" si="4"/>
        <v>101.4</v>
      </c>
    </row>
    <row r="63" spans="1:15" ht="15">
      <c r="A63" s="24" t="s">
        <v>52</v>
      </c>
      <c r="B63" s="12"/>
      <c r="C63" s="13"/>
      <c r="D63" s="25"/>
      <c r="E63" s="127"/>
      <c r="F63" s="102" t="e">
        <f t="shared" si="5"/>
        <v>#DIV/0!</v>
      </c>
      <c r="G63" s="13"/>
      <c r="H63" s="25"/>
      <c r="I63" s="127"/>
      <c r="J63" s="102" t="e">
        <f t="shared" si="6"/>
        <v>#DIV/0!</v>
      </c>
      <c r="K63" s="55"/>
      <c r="L63" s="25"/>
      <c r="M63" s="54"/>
      <c r="N63" s="102" t="e">
        <f t="shared" si="7"/>
        <v>#DIV/0!</v>
      </c>
      <c r="O63" s="9" t="e">
        <f t="shared" si="4"/>
        <v>#DIV/0!</v>
      </c>
    </row>
    <row r="64" spans="1:15" ht="15">
      <c r="A64" s="24" t="s">
        <v>53</v>
      </c>
      <c r="B64" s="12"/>
      <c r="C64" s="13"/>
      <c r="D64" s="25"/>
      <c r="E64" s="127"/>
      <c r="F64" s="102" t="e">
        <f t="shared" si="5"/>
        <v>#DIV/0!</v>
      </c>
      <c r="G64" s="13"/>
      <c r="H64" s="25"/>
      <c r="I64" s="127"/>
      <c r="J64" s="102" t="e">
        <f t="shared" si="6"/>
        <v>#DIV/0!</v>
      </c>
      <c r="K64" s="55"/>
      <c r="L64" s="25"/>
      <c r="M64" s="54"/>
      <c r="N64" s="102" t="e">
        <f t="shared" si="7"/>
        <v>#DIV/0!</v>
      </c>
      <c r="O64" s="9" t="e">
        <f t="shared" si="4"/>
        <v>#DIV/0!</v>
      </c>
    </row>
    <row r="65" spans="1:15" ht="15">
      <c r="A65" s="24" t="s">
        <v>84</v>
      </c>
      <c r="B65" s="12"/>
      <c r="C65" s="13"/>
      <c r="D65" s="25"/>
      <c r="E65" s="127"/>
      <c r="F65" s="102" t="e">
        <f t="shared" si="5"/>
        <v>#DIV/0!</v>
      </c>
      <c r="G65" s="13"/>
      <c r="H65" s="25"/>
      <c r="I65" s="127"/>
      <c r="J65" s="102" t="e">
        <f t="shared" si="6"/>
        <v>#DIV/0!</v>
      </c>
      <c r="K65" s="55"/>
      <c r="L65" s="25"/>
      <c r="M65" s="54"/>
      <c r="N65" s="102" t="e">
        <f t="shared" si="7"/>
        <v>#DIV/0!</v>
      </c>
      <c r="O65" s="9" t="e">
        <f t="shared" si="4"/>
        <v>#DIV/0!</v>
      </c>
    </row>
    <row r="66" spans="1:15" ht="15">
      <c r="A66" s="26" t="s">
        <v>54</v>
      </c>
      <c r="B66" s="12">
        <f>SUM(B50:B65)</f>
        <v>762000</v>
      </c>
      <c r="C66" s="13">
        <f>SUM(C50:C65)</f>
        <v>762000</v>
      </c>
      <c r="D66" s="25">
        <f>SUM(D50:D65)</f>
        <v>457212.72</v>
      </c>
      <c r="E66" s="136">
        <f>SUM(E50:E65)</f>
        <v>18235</v>
      </c>
      <c r="F66" s="102">
        <f t="shared" si="5"/>
        <v>62.4</v>
      </c>
      <c r="G66" s="13">
        <f>SUM(G50:G65)</f>
        <v>820500</v>
      </c>
      <c r="H66" s="25">
        <f>SUM(H50:H65)</f>
        <v>543308.12</v>
      </c>
      <c r="I66" s="136">
        <f>SUM(I50:I65)</f>
        <v>21735</v>
      </c>
      <c r="J66" s="102">
        <f t="shared" si="6"/>
        <v>68.9</v>
      </c>
      <c r="K66" s="13">
        <f>SUM(K50:K65)</f>
        <v>920919.1000000001</v>
      </c>
      <c r="L66" s="25">
        <f>SUM(L50:L65)</f>
        <v>889944.1000000001</v>
      </c>
      <c r="M66" s="54">
        <f>SUM(M50:M65)</f>
        <v>30975</v>
      </c>
      <c r="N66" s="102">
        <f t="shared" si="7"/>
        <v>100</v>
      </c>
      <c r="O66" s="9">
        <f t="shared" si="4"/>
        <v>120.9</v>
      </c>
    </row>
    <row r="67" spans="1:15" ht="15">
      <c r="A67" s="24" t="s">
        <v>85</v>
      </c>
      <c r="B67" s="14"/>
      <c r="C67" s="15"/>
      <c r="D67" s="27"/>
      <c r="E67" s="137"/>
      <c r="F67" s="102" t="e">
        <f t="shared" si="5"/>
        <v>#DIV/0!</v>
      </c>
      <c r="G67" s="15"/>
      <c r="H67" s="27"/>
      <c r="I67" s="137"/>
      <c r="J67" s="102" t="e">
        <f t="shared" si="6"/>
        <v>#DIV/0!</v>
      </c>
      <c r="K67" s="57"/>
      <c r="L67" s="27"/>
      <c r="M67" s="56"/>
      <c r="N67" s="102" t="e">
        <f t="shared" si="7"/>
        <v>#DIV/0!</v>
      </c>
      <c r="O67" s="9" t="e">
        <f t="shared" si="4"/>
        <v>#DIV/0!</v>
      </c>
    </row>
    <row r="68" spans="1:15" ht="15">
      <c r="A68" s="24" t="s">
        <v>86</v>
      </c>
      <c r="B68" s="14">
        <v>1016047</v>
      </c>
      <c r="C68" s="14">
        <v>1016047</v>
      </c>
      <c r="D68" s="27">
        <v>784049.2</v>
      </c>
      <c r="E68" s="138"/>
      <c r="F68" s="103">
        <f t="shared" si="5"/>
        <v>77.2</v>
      </c>
      <c r="G68" s="15">
        <v>1016047</v>
      </c>
      <c r="H68" s="27">
        <v>900048.1</v>
      </c>
      <c r="I68" s="138"/>
      <c r="J68" s="103">
        <f t="shared" si="6"/>
        <v>88.6</v>
      </c>
      <c r="K68" s="57">
        <v>1066047</v>
      </c>
      <c r="L68" s="27">
        <v>1066047</v>
      </c>
      <c r="M68" s="56"/>
      <c r="N68" s="103">
        <f t="shared" si="7"/>
        <v>100</v>
      </c>
      <c r="O68" s="9">
        <f t="shared" si="4"/>
        <v>104.9</v>
      </c>
    </row>
    <row r="69" spans="1:15" ht="15">
      <c r="A69" s="26" t="s">
        <v>87</v>
      </c>
      <c r="B69" s="28">
        <v>361920</v>
      </c>
      <c r="C69" s="28">
        <v>361920</v>
      </c>
      <c r="D69" s="30">
        <v>361920</v>
      </c>
      <c r="E69" s="31"/>
      <c r="F69" s="103">
        <f t="shared" si="5"/>
        <v>100</v>
      </c>
      <c r="G69" s="29">
        <v>361920</v>
      </c>
      <c r="H69" s="30">
        <v>361920</v>
      </c>
      <c r="I69" s="31"/>
      <c r="J69" s="103">
        <f t="shared" si="6"/>
        <v>100</v>
      </c>
      <c r="K69" s="29">
        <v>381920</v>
      </c>
      <c r="L69" s="30">
        <v>381920</v>
      </c>
      <c r="M69" s="31"/>
      <c r="N69" s="103">
        <f t="shared" si="7"/>
        <v>100</v>
      </c>
      <c r="O69" s="9">
        <f t="shared" si="4"/>
        <v>105.5</v>
      </c>
    </row>
    <row r="70" spans="1:15" ht="15">
      <c r="A70" s="24" t="s">
        <v>88</v>
      </c>
      <c r="B70" s="12">
        <v>4579604</v>
      </c>
      <c r="C70" s="12">
        <v>4579604</v>
      </c>
      <c r="D70" s="25">
        <v>2270110</v>
      </c>
      <c r="E70" s="127"/>
      <c r="F70" s="103">
        <f t="shared" si="5"/>
        <v>49.6</v>
      </c>
      <c r="G70" s="13">
        <v>4489599</v>
      </c>
      <c r="H70" s="25">
        <v>3369303</v>
      </c>
      <c r="I70" s="127"/>
      <c r="J70" s="103">
        <f t="shared" si="6"/>
        <v>75</v>
      </c>
      <c r="K70" s="13">
        <v>4560303</v>
      </c>
      <c r="L70" s="25">
        <v>4560303</v>
      </c>
      <c r="M70" s="54"/>
      <c r="N70" s="103">
        <f t="shared" si="7"/>
        <v>100</v>
      </c>
      <c r="O70" s="9">
        <f t="shared" si="4"/>
        <v>99.6</v>
      </c>
    </row>
    <row r="71" spans="1:15" ht="15">
      <c r="A71" s="24" t="s">
        <v>89</v>
      </c>
      <c r="B71" s="12"/>
      <c r="C71" s="13"/>
      <c r="D71" s="25"/>
      <c r="E71" s="127"/>
      <c r="F71" s="102" t="e">
        <f t="shared" si="5"/>
        <v>#DIV/0!</v>
      </c>
      <c r="G71" s="13"/>
      <c r="H71" s="25"/>
      <c r="I71" s="127"/>
      <c r="J71" s="102" t="e">
        <f t="shared" si="6"/>
        <v>#DIV/0!</v>
      </c>
      <c r="K71" s="13"/>
      <c r="L71" s="25"/>
      <c r="M71" s="54"/>
      <c r="N71" s="102" t="e">
        <f t="shared" si="7"/>
        <v>#DIV/0!</v>
      </c>
      <c r="O71" s="9" t="e">
        <f t="shared" si="4"/>
        <v>#DIV/0!</v>
      </c>
    </row>
    <row r="72" spans="1:15" ht="15">
      <c r="A72" s="24" t="s">
        <v>90</v>
      </c>
      <c r="B72" s="12"/>
      <c r="C72" s="13"/>
      <c r="D72" s="25"/>
      <c r="E72" s="127"/>
      <c r="F72" s="103" t="e">
        <f t="shared" si="5"/>
        <v>#DIV/0!</v>
      </c>
      <c r="G72" s="13"/>
      <c r="H72" s="25"/>
      <c r="I72" s="127"/>
      <c r="J72" s="103" t="e">
        <f t="shared" si="6"/>
        <v>#DIV/0!</v>
      </c>
      <c r="K72" s="13"/>
      <c r="L72" s="25"/>
      <c r="M72" s="54"/>
      <c r="N72" s="103" t="e">
        <f t="shared" si="7"/>
        <v>#DIV/0!</v>
      </c>
      <c r="O72" s="9" t="e">
        <f t="shared" si="4"/>
        <v>#DIV/0!</v>
      </c>
    </row>
    <row r="73" spans="1:15" ht="15">
      <c r="A73" s="24" t="s">
        <v>91</v>
      </c>
      <c r="B73" s="12"/>
      <c r="C73" s="13"/>
      <c r="D73" s="25"/>
      <c r="E73" s="127"/>
      <c r="F73" s="103" t="e">
        <f t="shared" si="5"/>
        <v>#DIV/0!</v>
      </c>
      <c r="G73" s="13"/>
      <c r="H73" s="25"/>
      <c r="I73" s="127"/>
      <c r="J73" s="103" t="e">
        <f t="shared" si="6"/>
        <v>#DIV/0!</v>
      </c>
      <c r="K73" s="13"/>
      <c r="L73" s="25"/>
      <c r="M73" s="54"/>
      <c r="N73" s="103" t="e">
        <f t="shared" si="7"/>
        <v>#DIV/0!</v>
      </c>
      <c r="O73" s="9" t="e">
        <f t="shared" si="4"/>
        <v>#DIV/0!</v>
      </c>
    </row>
    <row r="74" spans="1:15" ht="15">
      <c r="A74" s="26" t="s">
        <v>92</v>
      </c>
      <c r="B74" s="12">
        <f>SUM(B68:B73)</f>
        <v>5957571</v>
      </c>
      <c r="C74" s="13">
        <f>SUM(C68:C73)</f>
        <v>5957571</v>
      </c>
      <c r="D74" s="25">
        <f>SUM(D68:D73)</f>
        <v>3416079.2</v>
      </c>
      <c r="E74" s="136">
        <f>SUM(E68:E73)</f>
        <v>0</v>
      </c>
      <c r="F74" s="102">
        <f t="shared" si="5"/>
        <v>57.3</v>
      </c>
      <c r="G74" s="13">
        <f>SUM(G68:G73)</f>
        <v>5867566</v>
      </c>
      <c r="H74" s="25">
        <f>SUM(H68:H73)</f>
        <v>4631271.1</v>
      </c>
      <c r="I74" s="136">
        <f>SUM(I68:I73)</f>
        <v>0</v>
      </c>
      <c r="J74" s="102">
        <f t="shared" si="6"/>
        <v>78.9</v>
      </c>
      <c r="K74" s="13">
        <f>SUM(K68:K73)</f>
        <v>6008270</v>
      </c>
      <c r="L74" s="25">
        <f>SUM(L68:L73)</f>
        <v>6008270</v>
      </c>
      <c r="M74" s="54">
        <f>SUM(M68:M73)</f>
        <v>0</v>
      </c>
      <c r="N74" s="102">
        <f t="shared" si="7"/>
        <v>100</v>
      </c>
      <c r="O74" s="9">
        <f t="shared" si="4"/>
        <v>100.9</v>
      </c>
    </row>
    <row r="75" spans="1:15" ht="15.75" thickBot="1">
      <c r="A75" s="32" t="s">
        <v>55</v>
      </c>
      <c r="B75" s="14">
        <f>B66+B74</f>
        <v>6719571</v>
      </c>
      <c r="C75" s="15">
        <f>C66+C74</f>
        <v>6719571</v>
      </c>
      <c r="D75" s="27">
        <f>D66+D74</f>
        <v>3873291.92</v>
      </c>
      <c r="E75" s="137">
        <f>E66+E74</f>
        <v>18235</v>
      </c>
      <c r="F75" s="103">
        <f t="shared" si="5"/>
        <v>57.9</v>
      </c>
      <c r="G75" s="15">
        <f>G66+G74</f>
        <v>6688066</v>
      </c>
      <c r="H75" s="27">
        <f>H66+H74</f>
        <v>5174579.22</v>
      </c>
      <c r="I75" s="208">
        <f>I66+I74</f>
        <v>21735</v>
      </c>
      <c r="J75" s="103">
        <f t="shared" si="6"/>
        <v>77.7</v>
      </c>
      <c r="K75" s="15">
        <f>K66+K74</f>
        <v>6929189.1</v>
      </c>
      <c r="L75" s="27">
        <f>L66+L74</f>
        <v>6898214.1</v>
      </c>
      <c r="M75" s="56">
        <f>M66+M74</f>
        <v>30975</v>
      </c>
      <c r="N75" s="103">
        <f t="shared" si="7"/>
        <v>100</v>
      </c>
      <c r="O75" s="9">
        <f t="shared" si="4"/>
        <v>103.1</v>
      </c>
    </row>
    <row r="76" spans="1:15" ht="15.75" thickBot="1">
      <c r="A76" s="33" t="s">
        <v>56</v>
      </c>
      <c r="B76" s="34">
        <f>B75-B37</f>
        <v>0</v>
      </c>
      <c r="C76" s="34">
        <f>C75-C37</f>
        <v>0</v>
      </c>
      <c r="D76" s="34">
        <f>D75-D37</f>
        <v>81103.86000000034</v>
      </c>
      <c r="E76" s="34">
        <f>E75-E37</f>
        <v>0</v>
      </c>
      <c r="F76" s="104" t="e">
        <f t="shared" si="5"/>
        <v>#DIV/0!</v>
      </c>
      <c r="G76" s="34">
        <f>G75-G37</f>
        <v>0</v>
      </c>
      <c r="H76" s="34">
        <f>H75-H37</f>
        <v>116561.29999999981</v>
      </c>
      <c r="I76" s="209">
        <f>I75-I37</f>
        <v>0</v>
      </c>
      <c r="J76" s="104" t="e">
        <f t="shared" si="6"/>
        <v>#DIV/0!</v>
      </c>
      <c r="K76" s="34">
        <f>K75-K37</f>
        <v>0</v>
      </c>
      <c r="L76" s="34">
        <f>L75-L37</f>
        <v>0</v>
      </c>
      <c r="M76" s="34">
        <f>M75-M37</f>
        <v>0</v>
      </c>
      <c r="N76" s="104" t="e">
        <f t="shared" si="7"/>
        <v>#DIV/0!</v>
      </c>
      <c r="O76" s="9" t="e">
        <f t="shared" si="4"/>
        <v>#DIV/0!</v>
      </c>
    </row>
    <row r="77" spans="1:15" s="96" customFormat="1" ht="15.75" thickBot="1">
      <c r="A77" s="135" t="s">
        <v>93</v>
      </c>
      <c r="B77" s="134"/>
      <c r="C77" s="130"/>
      <c r="D77" s="131">
        <f>D76+E76</f>
        <v>81103.86000000034</v>
      </c>
      <c r="E77" s="131"/>
      <c r="F77" s="131"/>
      <c r="G77" s="131"/>
      <c r="H77" s="131">
        <f>H76+I76</f>
        <v>116561.29999999981</v>
      </c>
      <c r="I77" s="131"/>
      <c r="J77" s="131"/>
      <c r="K77" s="131"/>
      <c r="L77" s="131">
        <f>L76+M76</f>
        <v>0</v>
      </c>
      <c r="M77" s="131"/>
      <c r="N77" s="132"/>
      <c r="O77" s="133"/>
    </row>
    <row r="78" spans="1:15" s="96" customFormat="1" ht="15">
      <c r="A78" s="94"/>
      <c r="B78" s="95"/>
      <c r="C78" s="9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94"/>
      <c r="O78" s="94"/>
    </row>
    <row r="79" ht="15">
      <c r="G79" s="207" t="s">
        <v>132</v>
      </c>
    </row>
    <row r="80" spans="1:7" ht="15.75" thickBot="1">
      <c r="A80" s="18" t="s">
        <v>40</v>
      </c>
      <c r="B80" s="48"/>
      <c r="C80" s="37"/>
      <c r="D80" s="237"/>
      <c r="G80" s="207" t="s">
        <v>133</v>
      </c>
    </row>
    <row r="81" spans="1:7" ht="15.75" thickBot="1">
      <c r="A81" s="19"/>
      <c r="B81" s="49" t="s">
        <v>10</v>
      </c>
      <c r="C81" s="50" t="s">
        <v>14</v>
      </c>
      <c r="D81" s="249" t="s">
        <v>15</v>
      </c>
      <c r="G81" s="207" t="s">
        <v>134</v>
      </c>
    </row>
    <row r="82" spans="1:7" ht="15">
      <c r="A82" s="20" t="s">
        <v>41</v>
      </c>
      <c r="B82" s="105">
        <v>272968.18</v>
      </c>
      <c r="C82" s="217">
        <v>272968.18</v>
      </c>
      <c r="D82" s="107">
        <v>257482.18</v>
      </c>
      <c r="G82" s="207" t="s">
        <v>135</v>
      </c>
    </row>
    <row r="83" spans="1:7" ht="15">
      <c r="A83" s="20" t="s">
        <v>42</v>
      </c>
      <c r="B83" s="108">
        <v>8000</v>
      </c>
      <c r="C83" s="218">
        <v>8000</v>
      </c>
      <c r="D83" s="75">
        <v>1000</v>
      </c>
      <c r="G83" s="207" t="s">
        <v>136</v>
      </c>
    </row>
    <row r="84" spans="1:7" ht="15">
      <c r="A84" s="20" t="s">
        <v>43</v>
      </c>
      <c r="B84" s="108">
        <v>8188.18</v>
      </c>
      <c r="C84" s="218">
        <v>15621.18</v>
      </c>
      <c r="D84" s="75">
        <v>6865.18</v>
      </c>
      <c r="G84" s="207" t="s">
        <v>167</v>
      </c>
    </row>
    <row r="85" spans="1:7" ht="15">
      <c r="A85" s="20" t="s">
        <v>44</v>
      </c>
      <c r="B85" s="108">
        <v>93943.6</v>
      </c>
      <c r="C85" s="218">
        <v>93943.6</v>
      </c>
      <c r="D85" s="75">
        <v>4.03</v>
      </c>
      <c r="G85" s="207" t="s">
        <v>137</v>
      </c>
    </row>
    <row r="86" spans="1:7" ht="15">
      <c r="A86" s="20" t="s">
        <v>75</v>
      </c>
      <c r="B86" s="108">
        <v>0</v>
      </c>
      <c r="C86" s="218">
        <v>0</v>
      </c>
      <c r="D86" s="75">
        <v>0</v>
      </c>
      <c r="G86" s="207" t="s">
        <v>138</v>
      </c>
    </row>
    <row r="87" spans="1:7" ht="15.75" thickBot="1">
      <c r="A87" s="21" t="s">
        <v>76</v>
      </c>
      <c r="B87" s="109">
        <v>77512.6</v>
      </c>
      <c r="C87" s="219">
        <v>77512.6</v>
      </c>
      <c r="D87" s="77">
        <v>92998.6</v>
      </c>
      <c r="G87" s="207" t="s">
        <v>139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+++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Prazakova</dc:creator>
  <cp:keywords/>
  <dc:description/>
  <cp:lastModifiedBy>Prazakova</cp:lastModifiedBy>
  <cp:lastPrinted>2012-07-17T05:29:34Z</cp:lastPrinted>
  <dcterms:created xsi:type="dcterms:W3CDTF">2011-02-23T09:56:03Z</dcterms:created>
  <dcterms:modified xsi:type="dcterms:W3CDTF">2013-04-30T07:04:21Z</dcterms:modified>
  <cp:category/>
  <cp:version/>
  <cp:contentType/>
  <cp:contentStatus/>
</cp:coreProperties>
</file>