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855" firstSheet="1" activeTab="5"/>
  </bookViews>
  <sheets>
    <sheet name="ZŠ pod Svatou Horou" sheetId="1" r:id="rId1"/>
    <sheet name="ZŠ Březové Hory" sheetId="2" r:id="rId2"/>
    <sheet name="ZŠ Jiráskovy sady" sheetId="3" r:id="rId3"/>
    <sheet name="ZŠ 28. října" sheetId="4" r:id="rId4"/>
    <sheet name="ZŠ Školní" sheetId="5" r:id="rId5"/>
    <sheet name="Waldorfská škol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<sst xmlns="http://schemas.openxmlformats.org/spreadsheetml/2006/main" count="888" uniqueCount="140">
  <si>
    <t>N Á K L A D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</si>
  <si>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</si>
  <si>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</si>
  <si>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</si>
  <si>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</si>
  <si>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</si>
  <si>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</si>
  <si>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</si>
  <si>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</si>
  <si>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</si>
  <si>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</si>
  <si>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</si>
  <si>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</si>
  <si>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</si>
  <si>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</si>
  <si>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</si>
  <si>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501 spotřeba - materiál</t>
  </si>
  <si>
    <t>502 spotřeba - el. energie</t>
  </si>
  <si>
    <t>502 spotřeba - plyn</t>
  </si>
  <si>
    <t>502 spotřeba - voda</t>
  </si>
  <si>
    <t>502 spotřeba - teplo, TUV</t>
  </si>
  <si>
    <t>503 spotř. ost.neskl. ….</t>
  </si>
  <si>
    <t>504 prodané zboží</t>
  </si>
  <si>
    <t xml:space="preserve">511 opr. a údržba </t>
  </si>
  <si>
    <t>512 cestovné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</si>
  <si>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</si>
  <si>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</si>
  <si>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</si>
  <si>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</si>
  <si>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</si>
  <si>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</si>
  <si>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</si>
  <si>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</si>
  <si>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</si>
  <si>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</si>
  <si>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555 tvorba zák. rezerv</t>
  </si>
  <si>
    <t>557 odpis pohledávky</t>
  </si>
  <si>
    <t>562 úroky</t>
  </si>
  <si>
    <t>569 ostatní fin. náklady</t>
  </si>
  <si>
    <t>náklady celkem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</si>
  <si>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</si>
  <si>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</si>
  <si>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</si>
  <si>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</si>
  <si>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</si>
  <si>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V Ý N O S Y</t>
  </si>
  <si>
    <t>603 výnosy z pronájmu</t>
  </si>
  <si>
    <t>642 ost. pokuty a penále</t>
  </si>
  <si>
    <t>645 výn. z prodeje DNM</t>
  </si>
  <si>
    <t>646 výn. z prodeje DHM</t>
  </si>
  <si>
    <t>648 čerpání fondů</t>
  </si>
  <si>
    <t>662 úroky</t>
  </si>
  <si>
    <t>663 kursové zisky</t>
  </si>
  <si>
    <t>665 výnosy z dl. fin. …</t>
  </si>
  <si>
    <t>vlastní výnosy celkem</t>
  </si>
  <si>
    <t>výnosy celkem</t>
  </si>
  <si>
    <t>hospodářský výsledek</t>
  </si>
  <si>
    <t>Stav pohledávek a závazků</t>
  </si>
  <si>
    <t>pohledávky do splatnosti</t>
  </si>
  <si>
    <t>závazky do splatnosti</t>
  </si>
  <si>
    <t>závazky po splatnosti</t>
  </si>
  <si>
    <t>pohledávky po splatnosti</t>
  </si>
  <si>
    <t>% čerp</t>
  </si>
  <si>
    <t>RS</t>
  </si>
  <si>
    <t>416 - fond reprod. majetku</t>
  </si>
  <si>
    <t xml:space="preserve">Výsledek hospodaření </t>
  </si>
  <si>
    <t xml:space="preserve">Organizace </t>
  </si>
  <si>
    <t>506 aktivace dlouh.majetku</t>
  </si>
  <si>
    <t>507 aktivace oběž. majetku</t>
  </si>
  <si>
    <t>508 změna stavu zás.vl.výr.</t>
  </si>
  <si>
    <t>513 nákl. na reprezentaci</t>
  </si>
  <si>
    <t>544 prodaný materiál</t>
  </si>
  <si>
    <t>548 tvorba fondů</t>
  </si>
  <si>
    <t>552,553,554 zůst.cena prod.m</t>
  </si>
  <si>
    <t>556 tvorba a zúčt.opr.pol.</t>
  </si>
  <si>
    <t>558 náklady z DDM</t>
  </si>
  <si>
    <t>601 výnosy za vl. výrobky</t>
  </si>
  <si>
    <t>602 výnosy z prodeje služeb</t>
  </si>
  <si>
    <t>604 výnosy z prod. zboží</t>
  </si>
  <si>
    <t>641 sml. pokuty a úroky</t>
  </si>
  <si>
    <t>643 výn. z odep. pohledávek</t>
  </si>
  <si>
    <t>644 výnosy z prod. mater.</t>
  </si>
  <si>
    <t>649 ost. výnosy z činnosti</t>
  </si>
  <si>
    <t>669 ost. fin. výnosy</t>
  </si>
  <si>
    <t>671 transfery stát. rozpočet</t>
  </si>
  <si>
    <t>672 transfery - MÚ provoz</t>
  </si>
  <si>
    <r>
      <t xml:space="preserve">        </t>
    </r>
    <r>
      <rPr>
        <sz val="9"/>
        <rFont val="Arial"/>
        <family val="2"/>
      </rPr>
      <t>transfery - MÚ účelové</t>
    </r>
  </si>
  <si>
    <t xml:space="preserve">        transfery - kraj</t>
  </si>
  <si>
    <t>transfery státních fondů</t>
  </si>
  <si>
    <t>transfery Úřad práce</t>
  </si>
  <si>
    <t>transfery - ostatní</t>
  </si>
  <si>
    <t>transfery celkem</t>
  </si>
  <si>
    <t>414 - rez.fond - dary apod.</t>
  </si>
  <si>
    <t>celkový hosp. výsledek</t>
  </si>
  <si>
    <t>ZŠ, Příbram - Březové Hory, Prokopská 337</t>
  </si>
  <si>
    <t>ZŠ, Příbram II, Jiráskovy sady 273</t>
  </si>
  <si>
    <t>ZŠ, Příbram VII, 28. října 1</t>
  </si>
  <si>
    <t xml:space="preserve">  </t>
  </si>
  <si>
    <t xml:space="preserve"> </t>
  </si>
  <si>
    <t>ESF-šablony</t>
  </si>
  <si>
    <t>1) V únoru 2012 byl ve škole zjištěn výskyt azbestu. Náklady spojené s likvidací azbestu, nákupem nového</t>
  </si>
  <si>
    <t>v rámci hospodaření organizace. Na zmírnění následků těchto mimořádných nákladů byl v prosinci navýšen</t>
  </si>
  <si>
    <t xml:space="preserve">neinvestiční příspěvek o 100 000,- Kč. </t>
  </si>
  <si>
    <t>prachu.</t>
  </si>
  <si>
    <t>3) V průběhu letních prázdnin proběhla 1. etapa plánované výměny oken v pavilonu 2. stupně.</t>
  </si>
  <si>
    <t>1) V průběhu roku byly na obou pracovištích provedeny následující práce. Kompletní výměna světel ve školní</t>
  </si>
  <si>
    <t>jídelně a jedné třídě na pracovišti BH, kompletní přeinstalace rozvodů internetu a wi-fi na pracovišti BČ, instalace</t>
  </si>
  <si>
    <t xml:space="preserve">elektrických osoušečů rukou na všech WC na pracovišti BČ, opravy a malování vybraných prostor obou pracovišť, </t>
  </si>
  <si>
    <t>oprava zničených prostor ve ŠD BČ po vytopení</t>
  </si>
  <si>
    <t xml:space="preserve">2) Rovněž byla zakoupena některá zařízení a vybavení, jako např.: parní čistič, lednice, PC s tiskárnou, nábytek do </t>
  </si>
  <si>
    <t>kabinetu ŠD BH, kopírka, školní lavice a židle do dvou tříd, 2 ks pylonových tabulí, sestava zahradních aktivit aj.</t>
  </si>
  <si>
    <t>3) Postupná obměna a modernizace vybavení školy (např. nové interaktivní tabule, zahradní sestava pro děti na</t>
  </si>
  <si>
    <t>hřišti BČ apod.) bude realizována v roce 2013.</t>
  </si>
  <si>
    <t>1) V průběhu roku 2012 byly pořízeny nábytkové sestavy do učebny informatiky, knihovny sborovny a družiny.</t>
  </si>
  <si>
    <t>byla škola v průběhu roku vybavena zejména informačními technologiemi. ,např. 9 učeben bylo vybaveno</t>
  </si>
  <si>
    <t>interaktivními tabulemi s dataprojektory vč. ozvučení a SW k interaktivním tabulím.</t>
  </si>
  <si>
    <t>3) V rámci projektu COMENIUS se na škole uskutečnila partnerská schůzka, které se zúčastnili také pedagogové</t>
  </si>
  <si>
    <t>a žáci z Anglie, Itálie, Francie a Německa. V rámci téhož projektu v říjnu jeli  někteří žáci a učitelé do Velké Británie.</t>
  </si>
  <si>
    <t>1) V průběhu roku byl zapojen rezervní fond, ze kterého byla zakoupena telefonní ústředna, z investičního</t>
  </si>
  <si>
    <t xml:space="preserve">2) Do kanceláře vedoucí školní jídelny byl zakoupen nový nábytek, pro výuku na 1. stupni byly zakoupeny </t>
  </si>
  <si>
    <t>digitálními technologie pro podporu výuky v hodnotě 927,8 tis. Kč a mzdy ve výši 486 tis. Kč</t>
  </si>
  <si>
    <t>1) V rámci projektu CZ.1.07/1.4.00/21.3199 "Modernizace a inovace výuky" se čerpaly peněžní prostředky na vybavení</t>
  </si>
  <si>
    <t>2) Škola investovala i do další modernizace, byly zakoupeny např. keramické tabule do 6 tříd, 2 velké botníky, nábytek</t>
  </si>
  <si>
    <t>do jedné 1. třídy, 11 nových počítačů , nový nábytek do keramické dílny, kde byla instalována rovněž ochranná mříž.</t>
  </si>
  <si>
    <t>3) Od  Klubu přátel školních lavic škola obdržela darem keramickou pec  v hodnotě 84,5 tis. Kč.</t>
  </si>
  <si>
    <t>1) K 1.8.2012 došlo ke změně na postu ředitele školy. Z tohoto důvodu došlo ke revizím některých smluv,</t>
  </si>
  <si>
    <t>jejich postupnému vypovídání a hledání úspornějších řešení.</t>
  </si>
  <si>
    <t>2) Ve druhém pololetí byly hrazeny pouze nejnutnější provozní náklady, aktivita byla zaměřena především</t>
  </si>
  <si>
    <t>na předávání majetku a jeho řádné inventarizaci k 31.12.2012.</t>
  </si>
  <si>
    <t>3) Na účtu 414 zůstává ještě částka 636 427,- Kč, což jsou dosud nevyčerpané prostředky z ESF, které jsou</t>
  </si>
  <si>
    <t>postupně spotřebovány v průběhu několika let.</t>
  </si>
  <si>
    <t>ZŠ pod Svatou Horou, Příbram</t>
  </si>
  <si>
    <t>ZŠ, Příbram VIII, Školní 75</t>
  </si>
  <si>
    <t>Waldorfská škola - Základní škola, Gymnázium a SOU Příbram, Hornická 327</t>
  </si>
  <si>
    <t>2) Z investičního fondu byla použita částka 49 920,- Kč na zakoupení vysavače pro potřeby likvidace azbestového</t>
  </si>
  <si>
    <t>vybavení atp. se vyšplhala na částku 588 821,- Kč, čímž v průběhu roku docházelo ke ztrátě</t>
  </si>
  <si>
    <t>Na nákup tohoto vybavení byly použity prostředky z investičního fondu, který je tvořen z odpisů majetku.</t>
  </si>
  <si>
    <t xml:space="preserve">2) Do rezervního fondu byly převedeny prostředky z projektu COMENIUS a OPVK. V rámci projektu OPVK 1.4 </t>
  </si>
  <si>
    <t>fondu byl pak pořízen školní a poštovní server.</t>
  </si>
  <si>
    <t>3 sklokeramické tabule, do oddychového koutku byly pořízeny nové židle.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</si>
</sst>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0" fontId="0" fillId="0" borderId="30" xfId="0" applyFill="1" applyBorder="1" applyAlignment="1">
      <alignment/>
    </xf>
    <xf numFmtId="0" fontId="3" fillId="0" borderId="31" xfId="0" applyFont="1" applyBorder="1" applyAlignment="1">
      <alignment/>
    </xf>
    <xf numFmtId="4" fontId="5" fillId="0" borderId="32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7" fillId="0" borderId="13" xfId="0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4" fontId="7" fillId="0" borderId="36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4" fontId="7" fillId="0" borderId="37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4" fontId="7" fillId="0" borderId="32" xfId="0" applyNumberFormat="1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3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29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7" fillId="0" borderId="14" xfId="0" applyNumberFormat="1" applyFont="1" applyBorder="1" applyAlignment="1">
      <alignment horizontal="right"/>
    </xf>
    <xf numFmtId="4" fontId="0" fillId="0" borderId="18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6" fillId="0" borderId="44" xfId="0" applyNumberFormat="1" applyFont="1" applyFill="1" applyBorder="1" applyAlignment="1">
      <alignment horizontal="center"/>
    </xf>
    <xf numFmtId="4" fontId="6" fillId="0" borderId="45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8" fillId="0" borderId="0" xfId="0" applyFont="1" applyAlignment="1">
      <alignment/>
    </xf>
    <xf numFmtId="0" fontId="4" fillId="0" borderId="4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44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left"/>
    </xf>
    <xf numFmtId="2" fontId="3" fillId="0" borderId="4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" fontId="0" fillId="0" borderId="27" xfId="0" applyNumberForma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49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0" fontId="8" fillId="0" borderId="53" xfId="0" applyFont="1" applyBorder="1" applyAlignment="1">
      <alignment/>
    </xf>
    <xf numFmtId="0" fontId="7" fillId="0" borderId="54" xfId="0" applyFont="1" applyBorder="1" applyAlignment="1">
      <alignment horizontal="right"/>
    </xf>
    <xf numFmtId="4" fontId="28" fillId="0" borderId="34" xfId="0" applyNumberFormat="1" applyFont="1" applyBorder="1" applyAlignment="1">
      <alignment horizontal="center"/>
    </xf>
    <xf numFmtId="4" fontId="28" fillId="0" borderId="34" xfId="0" applyNumberFormat="1" applyFont="1" applyBorder="1" applyAlignment="1">
      <alignment horizontal="right"/>
    </xf>
    <xf numFmtId="0" fontId="28" fillId="0" borderId="34" xfId="0" applyFont="1" applyBorder="1" applyAlignment="1">
      <alignment/>
    </xf>
    <xf numFmtId="0" fontId="28" fillId="0" borderId="52" xfId="0" applyFont="1" applyBorder="1" applyAlignment="1">
      <alignment/>
    </xf>
    <xf numFmtId="4" fontId="28" fillId="0" borderId="55" xfId="0" applyNumberFormat="1" applyFont="1" applyBorder="1" applyAlignment="1">
      <alignment horizontal="center"/>
    </xf>
    <xf numFmtId="0" fontId="28" fillId="0" borderId="32" xfId="0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9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/>
    </xf>
    <xf numFmtId="2" fontId="0" fillId="0" borderId="51" xfId="0" applyNumberForma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/>
    </xf>
    <xf numFmtId="4" fontId="4" fillId="0" borderId="25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5" fillId="0" borderId="32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0" fillId="0" borderId="23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8" fillId="0" borderId="20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4" fontId="7" fillId="0" borderId="27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2" fontId="0" fillId="0" borderId="41" xfId="0" applyNumberFormat="1" applyBorder="1" applyAlignment="1">
      <alignment/>
    </xf>
    <xf numFmtId="2" fontId="4" fillId="0" borderId="23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4" fontId="7" fillId="0" borderId="24" xfId="0" applyNumberFormat="1" applyFont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0" borderId="46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4" fillId="0" borderId="23" xfId="0" applyNumberFormat="1" applyFont="1" applyBorder="1" applyAlignment="1">
      <alignment/>
    </xf>
    <xf numFmtId="4" fontId="7" fillId="0" borderId="36" xfId="0" applyNumberFormat="1" applyFont="1" applyBorder="1" applyAlignment="1">
      <alignment horizontal="right"/>
    </xf>
    <xf numFmtId="4" fontId="7" fillId="0" borderId="37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Z&#352;\Z&#352;%20p.%20Sv.%20Horou\Rozborov&#225;%20zpr&#225;va%202012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B79">
      <selection activeCell="L93" sqref="L93"/>
    </sheetView>
  </sheetViews>
  <sheetFormatPr defaultColWidth="9.140625" defaultRowHeight="15"/>
  <cols>
    <col min="1" max="1" width="22.421875" style="0" customWidth="1"/>
    <col min="2" max="2" width="13.7109375" style="116" customWidth="1"/>
    <col min="3" max="3" width="14.421875" style="116" customWidth="1"/>
    <col min="4" max="4" width="12.7109375" style="116" customWidth="1"/>
    <col min="5" max="5" width="12.7109375" style="0" customWidth="1"/>
    <col min="6" max="6" width="6.57421875" style="0" customWidth="1"/>
    <col min="7" max="7" width="14.00390625" style="116" customWidth="1"/>
    <col min="8" max="8" width="13.140625" style="116" customWidth="1"/>
    <col min="9" max="9" width="12.7109375" style="0" customWidth="1"/>
    <col min="10" max="10" width="6.57421875" style="0" customWidth="1"/>
    <col min="11" max="11" width="13.57421875" style="116" customWidth="1"/>
    <col min="12" max="12" width="12.7109375" style="116" customWidth="1"/>
    <col min="13" max="13" width="12.7109375" style="0" customWidth="1"/>
    <col min="14" max="14" width="6.57421875" style="0" customWidth="1"/>
    <col min="15" max="15" width="7.00390625" style="0" bestFit="1" customWidth="1"/>
  </cols>
  <sheetData>
    <row r="1" spans="1:14" ht="15">
      <c r="A1" s="85" t="s">
        <v>65</v>
      </c>
      <c r="B1" s="86"/>
      <c r="C1" s="86"/>
      <c r="D1" s="87"/>
      <c r="E1" s="88" t="s">
        <v>66</v>
      </c>
      <c r="F1" s="85"/>
      <c r="G1" s="86" t="s">
        <v>131</v>
      </c>
      <c r="H1" s="87"/>
      <c r="I1" s="87"/>
      <c r="J1" s="85"/>
      <c r="K1" s="89"/>
      <c r="L1" s="87"/>
      <c r="N1" s="85"/>
    </row>
    <row r="2" spans="1:14" ht="16.5" thickBot="1">
      <c r="A2" s="1" t="s">
        <v>0</v>
      </c>
      <c r="B2" s="90" t="s">
        <v>1</v>
      </c>
      <c r="C2" s="90"/>
      <c r="D2" s="87"/>
      <c r="E2" s="87"/>
      <c r="F2" s="1"/>
      <c r="G2" s="90"/>
      <c r="H2" s="87"/>
      <c r="I2" s="87"/>
      <c r="J2" s="1"/>
      <c r="K2" s="91"/>
      <c r="L2" s="87"/>
      <c r="N2" s="1"/>
    </row>
    <row r="3" spans="1:15" ht="15">
      <c r="A3" s="2" t="s">
        <v>2</v>
      </c>
      <c r="B3" s="92" t="s">
        <v>3</v>
      </c>
      <c r="C3" s="93" t="s">
        <v>4</v>
      </c>
      <c r="D3" s="94" t="s">
        <v>5</v>
      </c>
      <c r="E3" s="95"/>
      <c r="F3" s="3" t="s">
        <v>6</v>
      </c>
      <c r="G3" s="96" t="s">
        <v>4</v>
      </c>
      <c r="H3" s="94" t="s">
        <v>7</v>
      </c>
      <c r="I3" s="95"/>
      <c r="J3" s="3" t="s">
        <v>6</v>
      </c>
      <c r="K3" s="97" t="s">
        <v>4</v>
      </c>
      <c r="L3" s="94" t="s">
        <v>8</v>
      </c>
      <c r="M3" s="74"/>
      <c r="N3" s="3" t="s">
        <v>6</v>
      </c>
      <c r="O3" s="72" t="s">
        <v>62</v>
      </c>
    </row>
    <row r="4" spans="1:15" ht="15.75" customHeight="1" thickBot="1">
      <c r="A4" s="4"/>
      <c r="B4" s="98" t="s">
        <v>9</v>
      </c>
      <c r="C4" s="99" t="s">
        <v>10</v>
      </c>
      <c r="D4" s="100" t="s">
        <v>11</v>
      </c>
      <c r="E4" s="100" t="s">
        <v>12</v>
      </c>
      <c r="F4" s="76" t="s">
        <v>13</v>
      </c>
      <c r="G4" s="101" t="s">
        <v>14</v>
      </c>
      <c r="H4" s="100" t="s">
        <v>11</v>
      </c>
      <c r="I4" s="100" t="s">
        <v>12</v>
      </c>
      <c r="J4" s="76" t="s">
        <v>13</v>
      </c>
      <c r="K4" s="102" t="s">
        <v>15</v>
      </c>
      <c r="L4" s="100" t="s">
        <v>11</v>
      </c>
      <c r="M4" s="75" t="s">
        <v>12</v>
      </c>
      <c r="N4" s="76" t="s">
        <v>13</v>
      </c>
      <c r="O4" s="73" t="s">
        <v>63</v>
      </c>
    </row>
    <row r="5" spans="1:15" ht="15.75" customHeight="1">
      <c r="A5" s="5" t="s">
        <v>16</v>
      </c>
      <c r="B5" s="6">
        <v>3441603.8</v>
      </c>
      <c r="C5" s="7">
        <v>3441603.8</v>
      </c>
      <c r="D5" s="8">
        <v>1651787.84</v>
      </c>
      <c r="E5" s="8">
        <v>18412</v>
      </c>
      <c r="F5" s="78">
        <f>ROUND((D5+E5)/(C5/100),1)</f>
        <v>48.5</v>
      </c>
      <c r="G5" s="9">
        <v>3441603.8</v>
      </c>
      <c r="H5" s="8">
        <v>2265736.04</v>
      </c>
      <c r="I5" s="8">
        <v>22130</v>
      </c>
      <c r="J5" s="78">
        <f>ROUND((H5+I5)/(G5/100),1)</f>
        <v>66.5</v>
      </c>
      <c r="K5" s="10">
        <f>L5+M5</f>
        <v>3211583.74</v>
      </c>
      <c r="L5" s="8">
        <v>3137801.74</v>
      </c>
      <c r="M5" s="8">
        <v>73782</v>
      </c>
      <c r="N5" s="78">
        <f>ROUND((L5+M5)/(K5/100),1)</f>
        <v>100</v>
      </c>
      <c r="O5" s="66">
        <f>ROUND((L5+M5)/(B5/100),1)</f>
        <v>93.3</v>
      </c>
    </row>
    <row r="6" spans="1:15" ht="15.75" customHeight="1">
      <c r="A6" s="11" t="s">
        <v>17</v>
      </c>
      <c r="B6" s="12">
        <v>1137500</v>
      </c>
      <c r="C6" s="13">
        <v>1137500</v>
      </c>
      <c r="D6" s="14">
        <v>563161</v>
      </c>
      <c r="E6" s="14">
        <v>32415</v>
      </c>
      <c r="F6" s="79">
        <f aca="true" t="shared" si="0" ref="F6:F37">ROUND((D6+E6)/(C6/100),1)</f>
        <v>52.4</v>
      </c>
      <c r="G6" s="15">
        <v>1137500</v>
      </c>
      <c r="H6" s="14">
        <v>757112</v>
      </c>
      <c r="I6" s="14">
        <v>35471</v>
      </c>
      <c r="J6" s="79">
        <f aca="true" t="shared" si="1" ref="J6:J37">ROUND((H6+I6)/(G6/100),1)</f>
        <v>69.7</v>
      </c>
      <c r="K6" s="10">
        <f>L6+M6</f>
        <v>1142636</v>
      </c>
      <c r="L6" s="14">
        <v>1085212</v>
      </c>
      <c r="M6" s="14">
        <v>57424</v>
      </c>
      <c r="N6" s="79">
        <f aca="true" t="shared" si="2" ref="N6:N37">ROUND((L6+M6)/(K6/100),1)</f>
        <v>100</v>
      </c>
      <c r="O6" s="66">
        <f aca="true" t="shared" si="3" ref="O6:O37">ROUND((L6+M6)/(B6/100),1)</f>
        <v>100.5</v>
      </c>
    </row>
    <row r="7" spans="1:15" ht="15.75" customHeight="1">
      <c r="A7" s="11" t="s">
        <v>18</v>
      </c>
      <c r="B7" s="12">
        <v>1350000</v>
      </c>
      <c r="C7" s="13">
        <v>1350000</v>
      </c>
      <c r="D7" s="14">
        <v>725050</v>
      </c>
      <c r="E7" s="14">
        <v>41717</v>
      </c>
      <c r="F7" s="79">
        <f t="shared" si="0"/>
        <v>56.8</v>
      </c>
      <c r="G7" s="15">
        <v>1350000</v>
      </c>
      <c r="H7" s="14">
        <v>835529</v>
      </c>
      <c r="I7" s="14">
        <v>11347.5</v>
      </c>
      <c r="J7" s="79">
        <f t="shared" si="1"/>
        <v>62.7</v>
      </c>
      <c r="K7" s="10">
        <f>L7+M7</f>
        <v>1343560</v>
      </c>
      <c r="L7" s="14">
        <v>1270360</v>
      </c>
      <c r="M7" s="14">
        <v>73200</v>
      </c>
      <c r="N7" s="79">
        <f t="shared" si="2"/>
        <v>100</v>
      </c>
      <c r="O7" s="66">
        <f t="shared" si="3"/>
        <v>99.5</v>
      </c>
    </row>
    <row r="8" spans="1:15" ht="15.75" customHeight="1">
      <c r="A8" s="11" t="s">
        <v>19</v>
      </c>
      <c r="B8" s="12">
        <v>155000</v>
      </c>
      <c r="C8" s="13">
        <v>155000</v>
      </c>
      <c r="D8" s="14">
        <v>70189.6</v>
      </c>
      <c r="E8" s="14">
        <v>10432.5</v>
      </c>
      <c r="F8" s="79">
        <f t="shared" si="0"/>
        <v>52</v>
      </c>
      <c r="G8" s="15">
        <v>170000</v>
      </c>
      <c r="H8" s="14">
        <v>87970.44</v>
      </c>
      <c r="I8" s="14">
        <v>45439</v>
      </c>
      <c r="J8" s="79">
        <f t="shared" si="1"/>
        <v>78.5</v>
      </c>
      <c r="K8" s="10">
        <f>L8+M8</f>
        <v>143099.94</v>
      </c>
      <c r="L8" s="14">
        <v>124663.94</v>
      </c>
      <c r="M8" s="14">
        <v>18436</v>
      </c>
      <c r="N8" s="79">
        <f t="shared" si="2"/>
        <v>100</v>
      </c>
      <c r="O8" s="66">
        <f t="shared" si="3"/>
        <v>92.3</v>
      </c>
    </row>
    <row r="9" spans="1:15" ht="15.75" customHeight="1">
      <c r="A9" s="11" t="s">
        <v>20</v>
      </c>
      <c r="B9" s="12"/>
      <c r="C9" s="13"/>
      <c r="D9" s="14"/>
      <c r="E9" s="14"/>
      <c r="F9" s="79" t="e">
        <f t="shared" si="0"/>
        <v>#DIV/0!</v>
      </c>
      <c r="G9" s="15"/>
      <c r="H9" s="14"/>
      <c r="I9" s="14"/>
      <c r="J9" s="79" t="e">
        <f t="shared" si="1"/>
        <v>#DIV/0!</v>
      </c>
      <c r="K9" s="10" t="s">
        <v>98</v>
      </c>
      <c r="L9" s="14"/>
      <c r="M9" s="14"/>
      <c r="N9" s="79" t="e">
        <f t="shared" si="2"/>
        <v>#VALUE!</v>
      </c>
      <c r="O9" s="66" t="e">
        <f t="shared" si="3"/>
        <v>#DIV/0!</v>
      </c>
    </row>
    <row r="10" spans="1:15" ht="15.75" customHeight="1">
      <c r="A10" s="11" t="s">
        <v>21</v>
      </c>
      <c r="B10" s="12"/>
      <c r="C10" s="13"/>
      <c r="D10" s="14"/>
      <c r="E10" s="14"/>
      <c r="F10" s="79" t="e">
        <f t="shared" si="0"/>
        <v>#DIV/0!</v>
      </c>
      <c r="G10" s="15"/>
      <c r="H10" s="14"/>
      <c r="I10" s="14"/>
      <c r="J10" s="79" t="e">
        <f t="shared" si="1"/>
        <v>#DIV/0!</v>
      </c>
      <c r="K10" s="10" t="s">
        <v>98</v>
      </c>
      <c r="L10" s="14"/>
      <c r="M10" s="14"/>
      <c r="N10" s="79" t="e">
        <f t="shared" si="2"/>
        <v>#VALUE!</v>
      </c>
      <c r="O10" s="66" t="e">
        <f t="shared" si="3"/>
        <v>#DIV/0!</v>
      </c>
    </row>
    <row r="11" spans="1:15" ht="15.75" customHeight="1">
      <c r="A11" s="11" t="s">
        <v>22</v>
      </c>
      <c r="B11" s="12"/>
      <c r="C11" s="13"/>
      <c r="D11" s="14"/>
      <c r="E11" s="14"/>
      <c r="F11" s="79" t="e">
        <f t="shared" si="0"/>
        <v>#DIV/0!</v>
      </c>
      <c r="G11" s="15"/>
      <c r="H11" s="14"/>
      <c r="I11" s="14"/>
      <c r="J11" s="79" t="e">
        <f t="shared" si="1"/>
        <v>#DIV/0!</v>
      </c>
      <c r="K11" s="10" t="s">
        <v>98</v>
      </c>
      <c r="L11" s="14"/>
      <c r="M11" s="14"/>
      <c r="N11" s="79" t="e">
        <f t="shared" si="2"/>
        <v>#VALUE!</v>
      </c>
      <c r="O11" s="66" t="e">
        <f t="shared" si="3"/>
        <v>#DIV/0!</v>
      </c>
    </row>
    <row r="12" spans="1:15" ht="15.75" customHeight="1">
      <c r="A12" s="11" t="s">
        <v>67</v>
      </c>
      <c r="B12" s="12"/>
      <c r="C12" s="13"/>
      <c r="D12" s="14"/>
      <c r="E12" s="14"/>
      <c r="F12" s="79" t="e">
        <f t="shared" si="0"/>
        <v>#DIV/0!</v>
      </c>
      <c r="G12" s="15"/>
      <c r="H12" s="14"/>
      <c r="I12" s="14"/>
      <c r="J12" s="79" t="e">
        <f t="shared" si="1"/>
        <v>#DIV/0!</v>
      </c>
      <c r="K12" s="10" t="s">
        <v>98</v>
      </c>
      <c r="L12" s="14"/>
      <c r="M12" s="14"/>
      <c r="N12" s="79" t="e">
        <f t="shared" si="2"/>
        <v>#VALUE!</v>
      </c>
      <c r="O12" s="66" t="e">
        <f t="shared" si="3"/>
        <v>#DIV/0!</v>
      </c>
    </row>
    <row r="13" spans="1:15" ht="15.75" customHeight="1">
      <c r="A13" s="11" t="s">
        <v>68</v>
      </c>
      <c r="B13" s="12"/>
      <c r="C13" s="13"/>
      <c r="D13" s="14"/>
      <c r="E13" s="14"/>
      <c r="F13" s="79" t="e">
        <f t="shared" si="0"/>
        <v>#DIV/0!</v>
      </c>
      <c r="G13" s="15"/>
      <c r="H13" s="14"/>
      <c r="I13" s="14"/>
      <c r="J13" s="79" t="e">
        <f t="shared" si="1"/>
        <v>#DIV/0!</v>
      </c>
      <c r="K13" s="10" t="s">
        <v>98</v>
      </c>
      <c r="L13" s="14"/>
      <c r="M13" s="14"/>
      <c r="N13" s="79" t="e">
        <f t="shared" si="2"/>
        <v>#VALUE!</v>
      </c>
      <c r="O13" s="66" t="e">
        <f t="shared" si="3"/>
        <v>#DIV/0!</v>
      </c>
    </row>
    <row r="14" spans="1:15" ht="15.75" customHeight="1">
      <c r="A14" s="11" t="s">
        <v>69</v>
      </c>
      <c r="B14" s="12"/>
      <c r="C14" s="13"/>
      <c r="D14" s="14"/>
      <c r="E14" s="14"/>
      <c r="F14" s="79" t="e">
        <f t="shared" si="0"/>
        <v>#DIV/0!</v>
      </c>
      <c r="G14" s="15"/>
      <c r="H14" s="14"/>
      <c r="I14" s="14"/>
      <c r="J14" s="79" t="e">
        <f t="shared" si="1"/>
        <v>#DIV/0!</v>
      </c>
      <c r="K14" s="10" t="s">
        <v>98</v>
      </c>
      <c r="L14" s="14"/>
      <c r="M14" s="14"/>
      <c r="N14" s="79" t="e">
        <f t="shared" si="2"/>
        <v>#VALUE!</v>
      </c>
      <c r="O14" s="66" t="e">
        <f t="shared" si="3"/>
        <v>#DIV/0!</v>
      </c>
    </row>
    <row r="15" spans="1:15" ht="15.75" customHeight="1">
      <c r="A15" s="11" t="s">
        <v>23</v>
      </c>
      <c r="B15" s="12">
        <v>2000000</v>
      </c>
      <c r="C15" s="13">
        <v>2000000</v>
      </c>
      <c r="D15" s="14">
        <v>1796119.2</v>
      </c>
      <c r="E15" s="14"/>
      <c r="F15" s="79">
        <f t="shared" si="0"/>
        <v>89.8</v>
      </c>
      <c r="G15" s="15">
        <v>2000000</v>
      </c>
      <c r="H15" s="14">
        <v>1981757</v>
      </c>
      <c r="I15" s="14"/>
      <c r="J15" s="79">
        <f t="shared" si="1"/>
        <v>99.1</v>
      </c>
      <c r="K15" s="10">
        <f>L15+M15</f>
        <v>2032062</v>
      </c>
      <c r="L15" s="14">
        <v>1946480</v>
      </c>
      <c r="M15" s="14">
        <v>85582</v>
      </c>
      <c r="N15" s="79">
        <f t="shared" si="2"/>
        <v>100</v>
      </c>
      <c r="O15" s="66">
        <f t="shared" si="3"/>
        <v>101.6</v>
      </c>
    </row>
    <row r="16" spans="1:15" ht="15.75" customHeight="1">
      <c r="A16" s="11" t="s">
        <v>24</v>
      </c>
      <c r="B16" s="12">
        <v>106496</v>
      </c>
      <c r="C16" s="13">
        <v>106496</v>
      </c>
      <c r="D16" s="14">
        <v>92223.4</v>
      </c>
      <c r="E16" s="14"/>
      <c r="F16" s="79">
        <f t="shared" si="0"/>
        <v>86.6</v>
      </c>
      <c r="G16" s="15">
        <v>106496</v>
      </c>
      <c r="H16" s="14">
        <v>98081.4</v>
      </c>
      <c r="I16" s="14"/>
      <c r="J16" s="79">
        <f t="shared" si="1"/>
        <v>92.1</v>
      </c>
      <c r="K16" s="10">
        <f>L16+M16</f>
        <v>100102.4</v>
      </c>
      <c r="L16" s="14">
        <v>100102.4</v>
      </c>
      <c r="M16" s="14">
        <v>0</v>
      </c>
      <c r="N16" s="79">
        <f t="shared" si="2"/>
        <v>100</v>
      </c>
      <c r="O16" s="66">
        <f t="shared" si="3"/>
        <v>94</v>
      </c>
    </row>
    <row r="17" spans="1:15" ht="15.75" customHeight="1">
      <c r="A17" s="11" t="s">
        <v>70</v>
      </c>
      <c r="B17" s="12">
        <v>1500</v>
      </c>
      <c r="C17" s="13">
        <v>1500</v>
      </c>
      <c r="D17" s="14">
        <v>192</v>
      </c>
      <c r="E17" s="14"/>
      <c r="F17" s="79">
        <f t="shared" si="0"/>
        <v>12.8</v>
      </c>
      <c r="G17" s="15">
        <v>1500</v>
      </c>
      <c r="H17" s="14">
        <v>260</v>
      </c>
      <c r="I17" s="14"/>
      <c r="J17" s="79">
        <f t="shared" si="1"/>
        <v>17.3</v>
      </c>
      <c r="K17" s="10">
        <f>L17+M17</f>
        <v>350</v>
      </c>
      <c r="L17" s="14">
        <v>350</v>
      </c>
      <c r="M17" s="14"/>
      <c r="N17" s="79">
        <f t="shared" si="2"/>
        <v>100</v>
      </c>
      <c r="O17" s="66">
        <f t="shared" si="3"/>
        <v>23.3</v>
      </c>
    </row>
    <row r="18" spans="1:15" ht="15.75" customHeight="1">
      <c r="A18" s="11" t="s">
        <v>25</v>
      </c>
      <c r="B18" s="12">
        <v>1943381</v>
      </c>
      <c r="C18" s="13">
        <v>1943381</v>
      </c>
      <c r="D18" s="14">
        <v>1633346.78</v>
      </c>
      <c r="E18" s="14"/>
      <c r="F18" s="79">
        <f t="shared" si="0"/>
        <v>84</v>
      </c>
      <c r="G18" s="15">
        <v>2000000</v>
      </c>
      <c r="H18" s="14">
        <v>1841228.08</v>
      </c>
      <c r="I18" s="14"/>
      <c r="J18" s="79">
        <f t="shared" si="1"/>
        <v>92.1</v>
      </c>
      <c r="K18" s="10">
        <f>L18+M18</f>
        <v>2015787.22</v>
      </c>
      <c r="L18" s="14">
        <v>2015787.22</v>
      </c>
      <c r="M18" s="14">
        <v>0</v>
      </c>
      <c r="N18" s="79">
        <f t="shared" si="2"/>
        <v>100</v>
      </c>
      <c r="O18" s="66">
        <f t="shared" si="3"/>
        <v>103.7</v>
      </c>
    </row>
    <row r="19" spans="1:15" ht="15.75" customHeight="1">
      <c r="A19" s="11" t="s">
        <v>26</v>
      </c>
      <c r="B19" s="12">
        <v>21418946</v>
      </c>
      <c r="C19" s="13">
        <v>21461438</v>
      </c>
      <c r="D19" s="14">
        <v>10597925</v>
      </c>
      <c r="E19" s="14">
        <v>106379</v>
      </c>
      <c r="F19" s="79">
        <f t="shared" si="0"/>
        <v>49.9</v>
      </c>
      <c r="G19" s="15">
        <v>21243503</v>
      </c>
      <c r="H19" s="14">
        <v>15544209</v>
      </c>
      <c r="I19" s="14">
        <v>132548</v>
      </c>
      <c r="J19" s="79">
        <f t="shared" si="1"/>
        <v>73.8</v>
      </c>
      <c r="K19" s="10">
        <f>L19+M19</f>
        <v>21230315</v>
      </c>
      <c r="L19" s="14">
        <v>21044882</v>
      </c>
      <c r="M19" s="14">
        <v>185433</v>
      </c>
      <c r="N19" s="79">
        <f t="shared" si="2"/>
        <v>100</v>
      </c>
      <c r="O19" s="66">
        <f t="shared" si="3"/>
        <v>99.1</v>
      </c>
    </row>
    <row r="20" spans="1:15" ht="15.75" customHeight="1">
      <c r="A20" s="11" t="s">
        <v>27</v>
      </c>
      <c r="B20" s="12"/>
      <c r="C20" s="13"/>
      <c r="D20" s="14"/>
      <c r="E20" s="14"/>
      <c r="F20" s="79" t="e">
        <f t="shared" si="0"/>
        <v>#DIV/0!</v>
      </c>
      <c r="G20" s="15"/>
      <c r="H20" s="14"/>
      <c r="I20" s="14"/>
      <c r="J20" s="79" t="e">
        <f t="shared" si="1"/>
        <v>#DIV/0!</v>
      </c>
      <c r="K20" s="10" t="s">
        <v>98</v>
      </c>
      <c r="L20" s="14"/>
      <c r="M20" s="14"/>
      <c r="N20" s="79" t="e">
        <f t="shared" si="2"/>
        <v>#VALUE!</v>
      </c>
      <c r="O20" s="66" t="e">
        <f t="shared" si="3"/>
        <v>#DIV/0!</v>
      </c>
    </row>
    <row r="21" spans="1:15" ht="15.75" customHeight="1">
      <c r="A21" s="11" t="s">
        <v>28</v>
      </c>
      <c r="B21" s="12"/>
      <c r="C21" s="13"/>
      <c r="D21" s="14"/>
      <c r="E21" s="14"/>
      <c r="F21" s="79" t="e">
        <f t="shared" si="0"/>
        <v>#DIV/0!</v>
      </c>
      <c r="G21" s="15">
        <v>52719</v>
      </c>
      <c r="H21" s="14">
        <v>52719</v>
      </c>
      <c r="I21" s="14"/>
      <c r="J21" s="79">
        <f t="shared" si="1"/>
        <v>100</v>
      </c>
      <c r="K21" s="10">
        <f>L21+M21</f>
        <v>52719</v>
      </c>
      <c r="L21" s="14">
        <v>52719</v>
      </c>
      <c r="M21" s="14"/>
      <c r="N21" s="79">
        <f t="shared" si="2"/>
        <v>100</v>
      </c>
      <c r="O21" s="66" t="e">
        <f t="shared" si="3"/>
        <v>#DIV/0!</v>
      </c>
    </row>
    <row r="22" spans="1:15" ht="15.75" customHeight="1">
      <c r="A22" s="11" t="s">
        <v>29</v>
      </c>
      <c r="B22" s="12"/>
      <c r="C22" s="13"/>
      <c r="D22" s="14"/>
      <c r="E22" s="14"/>
      <c r="F22" s="79" t="e">
        <f t="shared" si="0"/>
        <v>#DIV/0!</v>
      </c>
      <c r="G22" s="15"/>
      <c r="H22" s="14"/>
      <c r="I22" s="14"/>
      <c r="J22" s="79" t="e">
        <f t="shared" si="1"/>
        <v>#DIV/0!</v>
      </c>
      <c r="K22" s="10" t="s">
        <v>98</v>
      </c>
      <c r="L22" s="14"/>
      <c r="M22" s="14"/>
      <c r="N22" s="79" t="e">
        <f t="shared" si="2"/>
        <v>#VALUE!</v>
      </c>
      <c r="O22" s="66" t="e">
        <f t="shared" si="3"/>
        <v>#DIV/0!</v>
      </c>
    </row>
    <row r="23" spans="1:15" ht="15.75" customHeight="1">
      <c r="A23" s="11" t="s">
        <v>30</v>
      </c>
      <c r="B23" s="12"/>
      <c r="C23" s="13"/>
      <c r="D23" s="14"/>
      <c r="E23" s="14"/>
      <c r="F23" s="79" t="e">
        <f t="shared" si="0"/>
        <v>#DIV/0!</v>
      </c>
      <c r="G23" s="15"/>
      <c r="H23" s="14"/>
      <c r="I23" s="14"/>
      <c r="J23" s="79" t="e">
        <f t="shared" si="1"/>
        <v>#DIV/0!</v>
      </c>
      <c r="K23" s="10" t="s">
        <v>98</v>
      </c>
      <c r="L23" s="14"/>
      <c r="M23" s="14"/>
      <c r="N23" s="79" t="e">
        <f t="shared" si="2"/>
        <v>#VALUE!</v>
      </c>
      <c r="O23" s="66" t="e">
        <f t="shared" si="3"/>
        <v>#DIV/0!</v>
      </c>
    </row>
    <row r="24" spans="1:15" ht="15.75" customHeight="1">
      <c r="A24" s="11" t="s">
        <v>71</v>
      </c>
      <c r="B24" s="12"/>
      <c r="C24" s="13"/>
      <c r="D24" s="14"/>
      <c r="E24" s="14"/>
      <c r="F24" s="79" t="e">
        <f t="shared" si="0"/>
        <v>#DIV/0!</v>
      </c>
      <c r="G24" s="15"/>
      <c r="H24" s="14"/>
      <c r="I24" s="14"/>
      <c r="J24" s="79" t="e">
        <f t="shared" si="1"/>
        <v>#DIV/0!</v>
      </c>
      <c r="K24" s="10" t="s">
        <v>98</v>
      </c>
      <c r="L24" s="14"/>
      <c r="M24" s="14"/>
      <c r="N24" s="79" t="e">
        <f t="shared" si="2"/>
        <v>#VALUE!</v>
      </c>
      <c r="O24" s="66" t="e">
        <f t="shared" si="3"/>
        <v>#DIV/0!</v>
      </c>
    </row>
    <row r="25" spans="1:15" ht="15.75" customHeight="1">
      <c r="A25" s="11" t="s">
        <v>31</v>
      </c>
      <c r="B25" s="12"/>
      <c r="C25" s="13"/>
      <c r="D25" s="14"/>
      <c r="E25" s="14"/>
      <c r="F25" s="79" t="e">
        <f t="shared" si="0"/>
        <v>#DIV/0!</v>
      </c>
      <c r="G25" s="15"/>
      <c r="H25" s="14"/>
      <c r="I25" s="14"/>
      <c r="J25" s="79" t="e">
        <f t="shared" si="1"/>
        <v>#DIV/0!</v>
      </c>
      <c r="K25" s="10" t="s">
        <v>98</v>
      </c>
      <c r="L25" s="14"/>
      <c r="M25" s="14"/>
      <c r="N25" s="79" t="e">
        <f t="shared" si="2"/>
        <v>#VALUE!</v>
      </c>
      <c r="O25" s="66" t="e">
        <f t="shared" si="3"/>
        <v>#DIV/0!</v>
      </c>
    </row>
    <row r="26" spans="1:15" ht="15.75" customHeight="1">
      <c r="A26" s="11" t="s">
        <v>32</v>
      </c>
      <c r="B26" s="12"/>
      <c r="C26" s="13"/>
      <c r="D26" s="14"/>
      <c r="E26" s="14"/>
      <c r="F26" s="79" t="e">
        <f t="shared" si="0"/>
        <v>#DIV/0!</v>
      </c>
      <c r="G26" s="15"/>
      <c r="H26" s="14"/>
      <c r="I26" s="14"/>
      <c r="J26" s="79" t="e">
        <f t="shared" si="1"/>
        <v>#DIV/0!</v>
      </c>
      <c r="K26" s="10" t="s">
        <v>98</v>
      </c>
      <c r="L26" s="14"/>
      <c r="M26" s="14"/>
      <c r="N26" s="79" t="e">
        <f t="shared" si="2"/>
        <v>#VALUE!</v>
      </c>
      <c r="O26" s="66" t="e">
        <f t="shared" si="3"/>
        <v>#DIV/0!</v>
      </c>
    </row>
    <row r="27" spans="1:15" ht="15.75" customHeight="1">
      <c r="A27" s="11" t="s">
        <v>72</v>
      </c>
      <c r="B27" s="12"/>
      <c r="C27" s="13"/>
      <c r="D27" s="14"/>
      <c r="E27" s="14"/>
      <c r="F27" s="79" t="e">
        <f t="shared" si="0"/>
        <v>#DIV/0!</v>
      </c>
      <c r="G27" s="15"/>
      <c r="H27" s="14"/>
      <c r="I27" s="14"/>
      <c r="J27" s="79" t="e">
        <f t="shared" si="1"/>
        <v>#DIV/0!</v>
      </c>
      <c r="K27" s="10" t="s">
        <v>98</v>
      </c>
      <c r="L27" s="14"/>
      <c r="M27" s="14"/>
      <c r="N27" s="79" t="e">
        <f t="shared" si="2"/>
        <v>#VALUE!</v>
      </c>
      <c r="O27" s="66" t="e">
        <f t="shared" si="3"/>
        <v>#DIV/0!</v>
      </c>
    </row>
    <row r="28" spans="1:15" ht="15.75" customHeight="1">
      <c r="A28" s="11" t="s">
        <v>33</v>
      </c>
      <c r="B28" s="12">
        <v>5000</v>
      </c>
      <c r="C28" s="13">
        <v>5000</v>
      </c>
      <c r="D28" s="14">
        <v>2000</v>
      </c>
      <c r="E28" s="14"/>
      <c r="F28" s="79">
        <f t="shared" si="0"/>
        <v>40</v>
      </c>
      <c r="G28" s="15">
        <v>5000</v>
      </c>
      <c r="H28" s="14">
        <v>2000</v>
      </c>
      <c r="I28" s="14"/>
      <c r="J28" s="79">
        <f t="shared" si="1"/>
        <v>40</v>
      </c>
      <c r="K28" s="10">
        <f>L28+M28</f>
        <v>2000</v>
      </c>
      <c r="L28" s="14">
        <v>2000</v>
      </c>
      <c r="M28" s="14"/>
      <c r="N28" s="79">
        <f t="shared" si="2"/>
        <v>100</v>
      </c>
      <c r="O28" s="66">
        <f t="shared" si="3"/>
        <v>40</v>
      </c>
    </row>
    <row r="29" spans="1:15" ht="15.75" customHeight="1">
      <c r="A29" s="11" t="s">
        <v>34</v>
      </c>
      <c r="B29" s="12">
        <v>376627</v>
      </c>
      <c r="C29" s="13">
        <v>376627</v>
      </c>
      <c r="D29" s="14">
        <v>188313</v>
      </c>
      <c r="E29" s="14"/>
      <c r="F29" s="79">
        <f t="shared" si="0"/>
        <v>50</v>
      </c>
      <c r="G29" s="15">
        <v>376627</v>
      </c>
      <c r="H29" s="14">
        <v>376627</v>
      </c>
      <c r="I29" s="14"/>
      <c r="J29" s="79">
        <f t="shared" si="1"/>
        <v>100</v>
      </c>
      <c r="K29" s="10">
        <f>L29+M29</f>
        <v>376627</v>
      </c>
      <c r="L29" s="14">
        <v>376627</v>
      </c>
      <c r="M29" s="14"/>
      <c r="N29" s="79">
        <f t="shared" si="2"/>
        <v>100</v>
      </c>
      <c r="O29" s="66">
        <f t="shared" si="3"/>
        <v>100</v>
      </c>
    </row>
    <row r="30" spans="1:15" ht="15.75" customHeight="1">
      <c r="A30" s="11" t="s">
        <v>73</v>
      </c>
      <c r="B30" s="12"/>
      <c r="C30" s="13"/>
      <c r="D30" s="14"/>
      <c r="E30" s="14"/>
      <c r="F30" s="79" t="e">
        <f t="shared" si="0"/>
        <v>#DIV/0!</v>
      </c>
      <c r="G30" s="15"/>
      <c r="H30" s="14"/>
      <c r="I30" s="14"/>
      <c r="J30" s="79" t="e">
        <f t="shared" si="1"/>
        <v>#DIV/0!</v>
      </c>
      <c r="K30" s="10" t="s">
        <v>98</v>
      </c>
      <c r="L30" s="14"/>
      <c r="M30" s="14"/>
      <c r="N30" s="79" t="e">
        <f t="shared" si="2"/>
        <v>#VALUE!</v>
      </c>
      <c r="O30" s="66" t="e">
        <f t="shared" si="3"/>
        <v>#DIV/0!</v>
      </c>
    </row>
    <row r="31" spans="1:15" ht="15.75" customHeight="1">
      <c r="A31" s="11" t="s">
        <v>35</v>
      </c>
      <c r="B31" s="12"/>
      <c r="C31" s="13"/>
      <c r="D31" s="14"/>
      <c r="E31" s="14"/>
      <c r="F31" s="79" t="e">
        <f t="shared" si="0"/>
        <v>#DIV/0!</v>
      </c>
      <c r="G31" s="15"/>
      <c r="H31" s="14"/>
      <c r="I31" s="14"/>
      <c r="J31" s="79" t="e">
        <f t="shared" si="1"/>
        <v>#DIV/0!</v>
      </c>
      <c r="K31" s="10" t="s">
        <v>98</v>
      </c>
      <c r="L31" s="14"/>
      <c r="M31" s="14"/>
      <c r="N31" s="79" t="e">
        <f t="shared" si="2"/>
        <v>#VALUE!</v>
      </c>
      <c r="O31" s="66" t="e">
        <f t="shared" si="3"/>
        <v>#DIV/0!</v>
      </c>
    </row>
    <row r="32" spans="1:15" ht="15">
      <c r="A32" s="11" t="s">
        <v>74</v>
      </c>
      <c r="B32" s="12"/>
      <c r="C32" s="13"/>
      <c r="D32" s="14"/>
      <c r="E32" s="14"/>
      <c r="F32" s="79" t="e">
        <f t="shared" si="0"/>
        <v>#DIV/0!</v>
      </c>
      <c r="G32" s="15"/>
      <c r="H32" s="14"/>
      <c r="I32" s="14"/>
      <c r="J32" s="79" t="e">
        <f t="shared" si="1"/>
        <v>#DIV/0!</v>
      </c>
      <c r="K32" s="10" t="s">
        <v>98</v>
      </c>
      <c r="L32" s="14"/>
      <c r="M32" s="14"/>
      <c r="N32" s="79" t="e">
        <f t="shared" si="2"/>
        <v>#VALUE!</v>
      </c>
      <c r="O32" s="66" t="e">
        <f t="shared" si="3"/>
        <v>#DIV/0!</v>
      </c>
    </row>
    <row r="33" spans="1:15" ht="15">
      <c r="A33" s="11" t="s">
        <v>36</v>
      </c>
      <c r="B33" s="12"/>
      <c r="C33" s="13"/>
      <c r="D33" s="14"/>
      <c r="E33" s="14"/>
      <c r="F33" s="79" t="e">
        <f t="shared" si="0"/>
        <v>#DIV/0!</v>
      </c>
      <c r="G33" s="15"/>
      <c r="H33" s="14"/>
      <c r="I33" s="14"/>
      <c r="J33" s="79" t="e">
        <f t="shared" si="1"/>
        <v>#DIV/0!</v>
      </c>
      <c r="K33" s="10" t="s">
        <v>98</v>
      </c>
      <c r="L33" s="14"/>
      <c r="M33" s="14"/>
      <c r="N33" s="79" t="e">
        <f t="shared" si="2"/>
        <v>#VALUE!</v>
      </c>
      <c r="O33" s="66" t="e">
        <f t="shared" si="3"/>
        <v>#DIV/0!</v>
      </c>
    </row>
    <row r="34" spans="1:15" ht="15">
      <c r="A34" s="11" t="s">
        <v>75</v>
      </c>
      <c r="B34" s="12">
        <v>125500</v>
      </c>
      <c r="C34" s="13">
        <v>139477.6</v>
      </c>
      <c r="D34" s="14">
        <v>97361.6</v>
      </c>
      <c r="E34" s="14"/>
      <c r="F34" s="79">
        <f>ROUND((D34+E34)/(C34/100),1)</f>
        <v>69.8</v>
      </c>
      <c r="G34" s="15">
        <v>142508</v>
      </c>
      <c r="H34" s="14">
        <v>142508</v>
      </c>
      <c r="I34" s="14"/>
      <c r="J34" s="79">
        <f>ROUND((H34+I34)/(G34/100),1)</f>
        <v>100</v>
      </c>
      <c r="K34" s="10">
        <f>L34+M34</f>
        <v>302316</v>
      </c>
      <c r="L34" s="14">
        <v>302316</v>
      </c>
      <c r="M34" s="14"/>
      <c r="N34" s="79">
        <f>ROUND((L34+M34)/(K34/100),1)</f>
        <v>100</v>
      </c>
      <c r="O34" s="66">
        <f t="shared" si="3"/>
        <v>240.9</v>
      </c>
    </row>
    <row r="35" spans="1:15" ht="15">
      <c r="A35" s="11" t="s">
        <v>37</v>
      </c>
      <c r="B35" s="17"/>
      <c r="C35" s="18"/>
      <c r="D35" s="19"/>
      <c r="E35" s="19"/>
      <c r="F35" s="80" t="e">
        <f>ROUND((D35+E35)/(C35/100),1)</f>
        <v>#DIV/0!</v>
      </c>
      <c r="G35" s="20"/>
      <c r="H35" s="19" t="s">
        <v>97</v>
      </c>
      <c r="I35" s="19"/>
      <c r="J35" s="80" t="e">
        <f>ROUND((H35+I35)/(G35/100),1)</f>
        <v>#VALUE!</v>
      </c>
      <c r="K35" s="21"/>
      <c r="L35" s="19"/>
      <c r="M35" s="19"/>
      <c r="N35" s="80" t="e">
        <f>ROUND((L35+M35)/(K35/100),1)</f>
        <v>#DIV/0!</v>
      </c>
      <c r="O35" s="66" t="e">
        <f t="shared" si="3"/>
        <v>#DIV/0!</v>
      </c>
    </row>
    <row r="36" spans="1:15" ht="15.75" thickBot="1">
      <c r="A36" s="22" t="s">
        <v>38</v>
      </c>
      <c r="B36" s="82">
        <v>50719</v>
      </c>
      <c r="C36" s="83">
        <v>50719</v>
      </c>
      <c r="D36" s="84">
        <v>0</v>
      </c>
      <c r="E36" s="84"/>
      <c r="F36" s="80">
        <f>ROUND((D36+E36)/(C36/100),1)</f>
        <v>0</v>
      </c>
      <c r="G36" s="84" t="s">
        <v>98</v>
      </c>
      <c r="H36" s="84"/>
      <c r="I36" s="84"/>
      <c r="J36" s="80" t="e">
        <f>ROUND((H36+I36)/(G36/100),1)</f>
        <v>#VALUE!</v>
      </c>
      <c r="K36" s="103"/>
      <c r="L36" s="84"/>
      <c r="M36" s="84"/>
      <c r="N36" s="80" t="e">
        <f>ROUND((L36+M36)/(K36/100),1)</f>
        <v>#DIV/0!</v>
      </c>
      <c r="O36" s="66">
        <f t="shared" si="3"/>
        <v>0</v>
      </c>
    </row>
    <row r="37" spans="1:15" ht="15.75" thickBot="1">
      <c r="A37" s="23" t="s">
        <v>39</v>
      </c>
      <c r="B37" s="24">
        <f>SUM(B5:B36)</f>
        <v>32112272.8</v>
      </c>
      <c r="C37" s="25">
        <f>SUM(C5:C36)</f>
        <v>32168742.400000002</v>
      </c>
      <c r="D37" s="26">
        <f>SUM(D5:D36)</f>
        <v>17417669.42</v>
      </c>
      <c r="E37" s="27">
        <f>SUM(E5:E35)</f>
        <v>209355.5</v>
      </c>
      <c r="F37" s="81">
        <f t="shared" si="0"/>
        <v>54.8</v>
      </c>
      <c r="G37" s="24">
        <f>SUM(G5:G36)</f>
        <v>32027456.8</v>
      </c>
      <c r="H37" s="26">
        <f>SUM(H5:H36)</f>
        <v>23985736.96</v>
      </c>
      <c r="I37" s="26">
        <f>SUM(I5:I35)</f>
        <v>246935.5</v>
      </c>
      <c r="J37" s="81">
        <f t="shared" si="1"/>
        <v>75.7</v>
      </c>
      <c r="K37" s="24">
        <f>SUM(K5:K36)</f>
        <v>31953158.3</v>
      </c>
      <c r="L37" s="26">
        <f>SUM(L5:L36)</f>
        <v>31459301.3</v>
      </c>
      <c r="M37" s="27">
        <f>SUM(M5:M35)</f>
        <v>493857</v>
      </c>
      <c r="N37" s="81">
        <f t="shared" si="2"/>
        <v>100</v>
      </c>
      <c r="O37" s="66">
        <f t="shared" si="3"/>
        <v>99.5</v>
      </c>
    </row>
    <row r="38" spans="1:14" ht="15">
      <c r="A38" s="32"/>
      <c r="B38" s="104"/>
      <c r="C38" s="104"/>
      <c r="D38" s="104"/>
      <c r="E38" s="104"/>
      <c r="F38" s="105"/>
      <c r="G38" s="104"/>
      <c r="H38" s="104"/>
      <c r="I38" s="104"/>
      <c r="J38" s="105"/>
      <c r="K38" s="104"/>
      <c r="L38" s="104"/>
      <c r="M38" s="104"/>
      <c r="N38" s="105"/>
    </row>
    <row r="39" spans="1:14" ht="15.75" thickBot="1">
      <c r="A39" s="60" t="s">
        <v>57</v>
      </c>
      <c r="B39" s="106"/>
      <c r="C39" s="106"/>
      <c r="D39" s="106"/>
      <c r="E39" s="104"/>
      <c r="F39" s="105"/>
      <c r="G39" s="104"/>
      <c r="H39" s="104"/>
      <c r="I39" s="104"/>
      <c r="J39" s="105"/>
      <c r="K39" s="104"/>
      <c r="L39" s="104"/>
      <c r="M39" s="104"/>
      <c r="N39" s="105"/>
    </row>
    <row r="40" spans="1:14" ht="15">
      <c r="A40" s="29"/>
      <c r="B40" s="107" t="s">
        <v>10</v>
      </c>
      <c r="C40" s="108" t="s">
        <v>14</v>
      </c>
      <c r="D40" s="109" t="s">
        <v>15</v>
      </c>
      <c r="E40" s="104"/>
      <c r="F40" s="105"/>
      <c r="G40" s="104"/>
      <c r="H40" s="104"/>
      <c r="I40" s="104"/>
      <c r="J40" s="105"/>
      <c r="K40" s="104"/>
      <c r="L40" s="104"/>
      <c r="M40" s="104"/>
      <c r="N40" s="105"/>
    </row>
    <row r="41" spans="1:14" ht="15">
      <c r="A41" s="30" t="s">
        <v>58</v>
      </c>
      <c r="B41" s="110">
        <v>31306</v>
      </c>
      <c r="C41" s="111">
        <v>102571</v>
      </c>
      <c r="D41" s="112">
        <v>104641</v>
      </c>
      <c r="E41" s="104"/>
      <c r="F41" s="105"/>
      <c r="G41" s="104"/>
      <c r="H41" s="104"/>
      <c r="I41" s="104"/>
      <c r="J41" s="105"/>
      <c r="K41" s="104"/>
      <c r="L41" s="104"/>
      <c r="M41" s="104"/>
      <c r="N41" s="105"/>
    </row>
    <row r="42" spans="1:14" ht="15">
      <c r="A42" s="63" t="s">
        <v>61</v>
      </c>
      <c r="B42" s="110">
        <v>55269</v>
      </c>
      <c r="C42" s="111">
        <v>990</v>
      </c>
      <c r="D42" s="112">
        <v>16425</v>
      </c>
      <c r="E42" s="104"/>
      <c r="F42" s="105"/>
      <c r="G42" s="104"/>
      <c r="H42" s="104"/>
      <c r="I42" s="104"/>
      <c r="J42" s="105"/>
      <c r="K42" s="104"/>
      <c r="L42" s="104"/>
      <c r="M42" s="104"/>
      <c r="N42" s="105"/>
    </row>
    <row r="43" spans="1:14" ht="15">
      <c r="A43" s="63" t="s">
        <v>59</v>
      </c>
      <c r="B43" s="110">
        <v>102866.9</v>
      </c>
      <c r="C43" s="111">
        <v>281954.7</v>
      </c>
      <c r="D43" s="112">
        <v>290744</v>
      </c>
      <c r="E43" s="104"/>
      <c r="F43" s="105"/>
      <c r="G43" s="104"/>
      <c r="H43" s="104"/>
      <c r="I43" s="104"/>
      <c r="J43" s="105"/>
      <c r="K43" s="104"/>
      <c r="L43" s="104"/>
      <c r="M43" s="104"/>
      <c r="N43" s="105"/>
    </row>
    <row r="44" spans="1:14" ht="15.75" thickBot="1">
      <c r="A44" s="31" t="s">
        <v>60</v>
      </c>
      <c r="B44" s="113">
        <v>0</v>
      </c>
      <c r="C44" s="114">
        <v>0</v>
      </c>
      <c r="D44" s="115">
        <v>0</v>
      </c>
      <c r="E44" s="104"/>
      <c r="F44" s="105"/>
      <c r="G44" s="104"/>
      <c r="H44" s="104"/>
      <c r="I44" s="104"/>
      <c r="J44" s="105"/>
      <c r="K44" s="104"/>
      <c r="L44" s="104"/>
      <c r="M44" s="104"/>
      <c r="N44" s="105"/>
    </row>
    <row r="45" spans="1:14" ht="15">
      <c r="A45" s="32"/>
      <c r="B45" s="104"/>
      <c r="C45" s="104"/>
      <c r="D45" s="104"/>
      <c r="E45" s="104"/>
      <c r="F45" s="105"/>
      <c r="G45" s="104"/>
      <c r="H45" s="104"/>
      <c r="I45" s="104"/>
      <c r="J45" s="105"/>
      <c r="K45" s="104"/>
      <c r="L45" s="104"/>
      <c r="M45" s="104"/>
      <c r="N45" s="105"/>
    </row>
    <row r="47" spans="1:14" ht="16.5" thickBot="1">
      <c r="A47" s="1" t="s">
        <v>45</v>
      </c>
      <c r="B47" s="117" t="s">
        <v>1</v>
      </c>
      <c r="C47" s="117"/>
      <c r="D47" s="106"/>
      <c r="E47" s="87"/>
      <c r="F47" s="1"/>
      <c r="G47" s="117"/>
      <c r="H47" s="106"/>
      <c r="I47" s="87"/>
      <c r="J47" s="1"/>
      <c r="K47" s="117"/>
      <c r="L47" s="106"/>
      <c r="M47" s="106"/>
      <c r="N47" s="1"/>
    </row>
    <row r="48" spans="1:15" ht="15">
      <c r="A48" s="2" t="s">
        <v>2</v>
      </c>
      <c r="B48" s="92" t="s">
        <v>3</v>
      </c>
      <c r="C48" s="93" t="s">
        <v>4</v>
      </c>
      <c r="D48" s="94" t="s">
        <v>5</v>
      </c>
      <c r="E48" s="95"/>
      <c r="F48" s="3" t="s">
        <v>6</v>
      </c>
      <c r="G48" s="96" t="s">
        <v>4</v>
      </c>
      <c r="H48" s="94" t="s">
        <v>7</v>
      </c>
      <c r="I48" s="95"/>
      <c r="J48" s="3" t="s">
        <v>6</v>
      </c>
      <c r="K48" s="97" t="s">
        <v>4</v>
      </c>
      <c r="L48" s="94" t="s">
        <v>8</v>
      </c>
      <c r="M48" s="74"/>
      <c r="N48" s="3" t="s">
        <v>6</v>
      </c>
      <c r="O48" s="72" t="s">
        <v>62</v>
      </c>
    </row>
    <row r="49" spans="1:15" ht="15.75" thickBot="1">
      <c r="A49" s="4"/>
      <c r="B49" s="98" t="s">
        <v>9</v>
      </c>
      <c r="C49" s="99" t="s">
        <v>10</v>
      </c>
      <c r="D49" s="100" t="s">
        <v>11</v>
      </c>
      <c r="E49" s="100" t="s">
        <v>12</v>
      </c>
      <c r="F49" s="76" t="s">
        <v>13</v>
      </c>
      <c r="G49" s="101" t="s">
        <v>14</v>
      </c>
      <c r="H49" s="100" t="s">
        <v>11</v>
      </c>
      <c r="I49" s="100" t="s">
        <v>12</v>
      </c>
      <c r="J49" s="76" t="s">
        <v>13</v>
      </c>
      <c r="K49" s="102" t="s">
        <v>15</v>
      </c>
      <c r="L49" s="100" t="s">
        <v>11</v>
      </c>
      <c r="M49" s="75" t="s">
        <v>12</v>
      </c>
      <c r="N49" s="76" t="s">
        <v>13</v>
      </c>
      <c r="O49" s="73" t="s">
        <v>63</v>
      </c>
    </row>
    <row r="50" spans="1:15" ht="15">
      <c r="A50" s="33" t="s">
        <v>76</v>
      </c>
      <c r="B50" s="66"/>
      <c r="C50" s="34"/>
      <c r="D50" s="37"/>
      <c r="E50" s="130"/>
      <c r="F50" s="35" t="e">
        <f>ROUND((D50+E50)/(C50/100),1)</f>
        <v>#DIV/0!</v>
      </c>
      <c r="G50" s="165"/>
      <c r="H50" s="166"/>
      <c r="I50" s="167"/>
      <c r="J50" s="35" t="e">
        <f>ROUND((H50+I50)/(G50/100),1)</f>
        <v>#DIV/0!</v>
      </c>
      <c r="K50" s="36"/>
      <c r="L50" s="37"/>
      <c r="M50" s="38"/>
      <c r="N50" s="35" t="e">
        <f>ROUND((L50+M50)/(K50/100),1)</f>
        <v>#DIV/0!</v>
      </c>
      <c r="O50" s="66" t="e">
        <f aca="true" t="shared" si="4" ref="O50:O76">ROUND((L50+M50)/(B50/100),1)</f>
        <v>#DIV/0!</v>
      </c>
    </row>
    <row r="51" spans="1:15" ht="15">
      <c r="A51" s="39" t="s">
        <v>77</v>
      </c>
      <c r="B51" s="40">
        <v>5486530</v>
      </c>
      <c r="C51" s="41">
        <v>5486530</v>
      </c>
      <c r="D51" s="42">
        <v>2800664.82</v>
      </c>
      <c r="E51" s="131">
        <v>293327</v>
      </c>
      <c r="F51" s="44">
        <f aca="true" t="shared" si="5" ref="F51:F76">ROUND((D51+E51)/(C51/100),1)</f>
        <v>56.4</v>
      </c>
      <c r="G51" s="41">
        <v>5486530</v>
      </c>
      <c r="H51" s="42">
        <v>3360611.52</v>
      </c>
      <c r="I51" s="131">
        <v>318788</v>
      </c>
      <c r="J51" s="44">
        <f aca="true" t="shared" si="6" ref="J51:J76">ROUND((H51+I51)/(G51/100),1)</f>
        <v>67.1</v>
      </c>
      <c r="K51" s="45">
        <f>L51+M51</f>
        <v>5439585.06</v>
      </c>
      <c r="L51" s="42">
        <v>4935980.06</v>
      </c>
      <c r="M51" s="43">
        <v>503605</v>
      </c>
      <c r="N51" s="44">
        <f aca="true" t="shared" si="7" ref="N51:N76">ROUND((L51+M51)/(K51/100),1)</f>
        <v>100</v>
      </c>
      <c r="O51" s="66">
        <f t="shared" si="4"/>
        <v>99.1</v>
      </c>
    </row>
    <row r="52" spans="1:15" ht="15">
      <c r="A52" s="39" t="s">
        <v>46</v>
      </c>
      <c r="B52" s="40"/>
      <c r="C52" s="41"/>
      <c r="D52" s="42"/>
      <c r="E52" s="131"/>
      <c r="F52" s="44" t="e">
        <f t="shared" si="5"/>
        <v>#DIV/0!</v>
      </c>
      <c r="G52" s="41"/>
      <c r="H52" s="42"/>
      <c r="I52" s="131"/>
      <c r="J52" s="44" t="e">
        <f t="shared" si="6"/>
        <v>#DIV/0!</v>
      </c>
      <c r="K52" s="45"/>
      <c r="L52" s="42"/>
      <c r="M52" s="43"/>
      <c r="N52" s="44" t="e">
        <f t="shared" si="7"/>
        <v>#DIV/0!</v>
      </c>
      <c r="O52" s="66" t="e">
        <f t="shared" si="4"/>
        <v>#DIV/0!</v>
      </c>
    </row>
    <row r="53" spans="1:15" ht="15">
      <c r="A53" s="39" t="s">
        <v>78</v>
      </c>
      <c r="B53" s="40"/>
      <c r="C53" s="41"/>
      <c r="D53" s="42"/>
      <c r="E53" s="131"/>
      <c r="F53" s="44" t="e">
        <f t="shared" si="5"/>
        <v>#DIV/0!</v>
      </c>
      <c r="G53" s="41"/>
      <c r="H53" s="42" t="s">
        <v>98</v>
      </c>
      <c r="I53" s="131"/>
      <c r="J53" s="44" t="e">
        <f t="shared" si="6"/>
        <v>#VALUE!</v>
      </c>
      <c r="K53" s="45"/>
      <c r="L53" s="42"/>
      <c r="M53" s="43"/>
      <c r="N53" s="44" t="e">
        <f t="shared" si="7"/>
        <v>#DIV/0!</v>
      </c>
      <c r="O53" s="66" t="e">
        <f t="shared" si="4"/>
        <v>#DIV/0!</v>
      </c>
    </row>
    <row r="54" spans="1:15" ht="15">
      <c r="A54" s="39" t="s">
        <v>79</v>
      </c>
      <c r="B54" s="40"/>
      <c r="C54" s="41"/>
      <c r="D54" s="42"/>
      <c r="E54" s="131"/>
      <c r="F54" s="44" t="e">
        <f t="shared" si="5"/>
        <v>#DIV/0!</v>
      </c>
      <c r="G54" s="41"/>
      <c r="H54" s="42" t="s">
        <v>98</v>
      </c>
      <c r="I54" s="131" t="s">
        <v>98</v>
      </c>
      <c r="J54" s="44" t="e">
        <f t="shared" si="6"/>
        <v>#VALUE!</v>
      </c>
      <c r="K54" s="45"/>
      <c r="L54" s="42"/>
      <c r="M54" s="43"/>
      <c r="N54" s="44" t="e">
        <f t="shared" si="7"/>
        <v>#DIV/0!</v>
      </c>
      <c r="O54" s="66" t="e">
        <f t="shared" si="4"/>
        <v>#DIV/0!</v>
      </c>
    </row>
    <row r="55" spans="1:15" ht="15">
      <c r="A55" s="39" t="s">
        <v>47</v>
      </c>
      <c r="B55" s="40"/>
      <c r="C55" s="41"/>
      <c r="D55" s="42"/>
      <c r="E55" s="131"/>
      <c r="F55" s="44" t="e">
        <f t="shared" si="5"/>
        <v>#DIV/0!</v>
      </c>
      <c r="G55" s="41"/>
      <c r="H55" s="42"/>
      <c r="I55" s="131"/>
      <c r="J55" s="44" t="e">
        <f t="shared" si="6"/>
        <v>#DIV/0!</v>
      </c>
      <c r="K55" s="45"/>
      <c r="L55" s="42"/>
      <c r="M55" s="43"/>
      <c r="N55" s="44" t="e">
        <f t="shared" si="7"/>
        <v>#DIV/0!</v>
      </c>
      <c r="O55" s="66" t="e">
        <f t="shared" si="4"/>
        <v>#DIV/0!</v>
      </c>
    </row>
    <row r="56" spans="1:15" ht="15">
      <c r="A56" s="39" t="s">
        <v>80</v>
      </c>
      <c r="B56" s="40"/>
      <c r="C56" s="41"/>
      <c r="D56" s="42"/>
      <c r="E56" s="131"/>
      <c r="F56" s="44" t="e">
        <f t="shared" si="5"/>
        <v>#DIV/0!</v>
      </c>
      <c r="G56" s="41"/>
      <c r="H56" s="42"/>
      <c r="I56" s="131"/>
      <c r="J56" s="44" t="e">
        <f t="shared" si="6"/>
        <v>#DIV/0!</v>
      </c>
      <c r="K56" s="45"/>
      <c r="L56" s="42"/>
      <c r="M56" s="43"/>
      <c r="N56" s="44" t="e">
        <f t="shared" si="7"/>
        <v>#DIV/0!</v>
      </c>
      <c r="O56" s="66" t="e">
        <f t="shared" si="4"/>
        <v>#DIV/0!</v>
      </c>
    </row>
    <row r="57" spans="1:15" ht="15">
      <c r="A57" s="39" t="s">
        <v>81</v>
      </c>
      <c r="B57" s="40"/>
      <c r="C57" s="41"/>
      <c r="D57" s="42"/>
      <c r="E57" s="131"/>
      <c r="F57" s="44" t="e">
        <f t="shared" si="5"/>
        <v>#DIV/0!</v>
      </c>
      <c r="G57" s="41"/>
      <c r="H57" s="42"/>
      <c r="I57" s="131"/>
      <c r="J57" s="44" t="e">
        <f t="shared" si="6"/>
        <v>#DIV/0!</v>
      </c>
      <c r="K57" s="45"/>
      <c r="L57" s="42"/>
      <c r="M57" s="43"/>
      <c r="N57" s="44" t="e">
        <f t="shared" si="7"/>
        <v>#DIV/0!</v>
      </c>
      <c r="O57" s="66" t="e">
        <f t="shared" si="4"/>
        <v>#DIV/0!</v>
      </c>
    </row>
    <row r="58" spans="1:15" ht="15">
      <c r="A58" s="39" t="s">
        <v>48</v>
      </c>
      <c r="B58" s="40"/>
      <c r="C58" s="41"/>
      <c r="D58" s="42"/>
      <c r="E58" s="131"/>
      <c r="F58" s="44" t="e">
        <f t="shared" si="5"/>
        <v>#DIV/0!</v>
      </c>
      <c r="G58" s="41"/>
      <c r="H58" s="42"/>
      <c r="I58" s="131"/>
      <c r="J58" s="44" t="e">
        <f t="shared" si="6"/>
        <v>#DIV/0!</v>
      </c>
      <c r="K58" s="45"/>
      <c r="L58" s="42"/>
      <c r="M58" s="43"/>
      <c r="N58" s="44" t="e">
        <f t="shared" si="7"/>
        <v>#DIV/0!</v>
      </c>
      <c r="O58" s="66" t="e">
        <f t="shared" si="4"/>
        <v>#DIV/0!</v>
      </c>
    </row>
    <row r="59" spans="1:15" ht="15">
      <c r="A59" s="39" t="s">
        <v>49</v>
      </c>
      <c r="B59" s="40"/>
      <c r="C59" s="41"/>
      <c r="D59" s="42"/>
      <c r="E59" s="131"/>
      <c r="F59" s="44" t="e">
        <f t="shared" si="5"/>
        <v>#DIV/0!</v>
      </c>
      <c r="G59" s="41"/>
      <c r="H59" s="42"/>
      <c r="I59" s="131"/>
      <c r="J59" s="44" t="e">
        <f t="shared" si="6"/>
        <v>#DIV/0!</v>
      </c>
      <c r="K59" s="45"/>
      <c r="L59" s="42"/>
      <c r="M59" s="43"/>
      <c r="N59" s="44" t="e">
        <f t="shared" si="7"/>
        <v>#DIV/0!</v>
      </c>
      <c r="O59" s="66" t="e">
        <f t="shared" si="4"/>
        <v>#DIV/0!</v>
      </c>
    </row>
    <row r="60" spans="1:15" ht="15">
      <c r="A60" s="39" t="s">
        <v>50</v>
      </c>
      <c r="B60" s="40">
        <v>600000</v>
      </c>
      <c r="C60" s="41">
        <v>600000</v>
      </c>
      <c r="D60" s="42"/>
      <c r="E60" s="131"/>
      <c r="F60" s="44">
        <f t="shared" si="5"/>
        <v>0</v>
      </c>
      <c r="G60" s="41">
        <v>600666</v>
      </c>
      <c r="H60" s="42">
        <v>600666</v>
      </c>
      <c r="I60" s="131"/>
      <c r="J60" s="44">
        <f t="shared" si="6"/>
        <v>100</v>
      </c>
      <c r="K60" s="45">
        <f>L60+M60</f>
        <v>597572</v>
      </c>
      <c r="L60" s="42">
        <v>597572</v>
      </c>
      <c r="M60" s="43"/>
      <c r="N60" s="44">
        <f t="shared" si="7"/>
        <v>100</v>
      </c>
      <c r="O60" s="66">
        <f t="shared" si="4"/>
        <v>99.6</v>
      </c>
    </row>
    <row r="61" spans="1:15" ht="15">
      <c r="A61" s="39" t="s">
        <v>82</v>
      </c>
      <c r="B61" s="40"/>
      <c r="C61" s="41">
        <v>13977.6</v>
      </c>
      <c r="D61" s="42">
        <v>13977.6</v>
      </c>
      <c r="E61" s="131"/>
      <c r="F61" s="44">
        <f t="shared" si="5"/>
        <v>100</v>
      </c>
      <c r="G61" s="41">
        <v>43000</v>
      </c>
      <c r="H61" s="42">
        <v>42277.17</v>
      </c>
      <c r="I61" s="131"/>
      <c r="J61" s="44">
        <f t="shared" si="6"/>
        <v>98.3</v>
      </c>
      <c r="K61" s="45">
        <f>L61+M61</f>
        <v>42289.61</v>
      </c>
      <c r="L61" s="42">
        <v>42289.61</v>
      </c>
      <c r="M61" s="43"/>
      <c r="N61" s="44">
        <f t="shared" si="7"/>
        <v>100</v>
      </c>
      <c r="O61" s="66" t="e">
        <f t="shared" si="4"/>
        <v>#DIV/0!</v>
      </c>
    </row>
    <row r="62" spans="1:15" ht="15">
      <c r="A62" s="39" t="s">
        <v>51</v>
      </c>
      <c r="B62" s="40">
        <v>23400</v>
      </c>
      <c r="C62" s="41">
        <v>23400</v>
      </c>
      <c r="D62" s="42">
        <v>7734.44</v>
      </c>
      <c r="E62" s="131"/>
      <c r="F62" s="44">
        <f t="shared" si="5"/>
        <v>33.1</v>
      </c>
      <c r="G62" s="41">
        <v>20000</v>
      </c>
      <c r="H62" s="42">
        <v>10967.82</v>
      </c>
      <c r="I62" s="131"/>
      <c r="J62" s="44">
        <f t="shared" si="6"/>
        <v>54.8</v>
      </c>
      <c r="K62" s="45">
        <f>L62+M62</f>
        <v>14610.63</v>
      </c>
      <c r="L62" s="42">
        <v>14610.63</v>
      </c>
      <c r="M62" s="43"/>
      <c r="N62" s="44">
        <f t="shared" si="7"/>
        <v>100</v>
      </c>
      <c r="O62" s="66">
        <f t="shared" si="4"/>
        <v>62.4</v>
      </c>
    </row>
    <row r="63" spans="1:15" ht="15">
      <c r="A63" s="39" t="s">
        <v>52</v>
      </c>
      <c r="B63" s="40"/>
      <c r="C63" s="41"/>
      <c r="D63" s="42"/>
      <c r="E63" s="131"/>
      <c r="F63" s="44" t="e">
        <f t="shared" si="5"/>
        <v>#DIV/0!</v>
      </c>
      <c r="G63" s="41"/>
      <c r="H63" s="42"/>
      <c r="I63" s="131"/>
      <c r="J63" s="44" t="e">
        <f t="shared" si="6"/>
        <v>#DIV/0!</v>
      </c>
      <c r="K63" s="45"/>
      <c r="L63" s="42"/>
      <c r="M63" s="43"/>
      <c r="N63" s="44" t="e">
        <f t="shared" si="7"/>
        <v>#DIV/0!</v>
      </c>
      <c r="O63" s="66" t="e">
        <f t="shared" si="4"/>
        <v>#DIV/0!</v>
      </c>
    </row>
    <row r="64" spans="1:15" ht="15">
      <c r="A64" s="39" t="s">
        <v>53</v>
      </c>
      <c r="B64" s="40"/>
      <c r="C64" s="41"/>
      <c r="D64" s="42"/>
      <c r="E64" s="131"/>
      <c r="F64" s="44" t="e">
        <f t="shared" si="5"/>
        <v>#DIV/0!</v>
      </c>
      <c r="G64" s="41"/>
      <c r="H64" s="42"/>
      <c r="I64" s="131"/>
      <c r="J64" s="44" t="e">
        <f t="shared" si="6"/>
        <v>#DIV/0!</v>
      </c>
      <c r="K64" s="45"/>
      <c r="L64" s="42"/>
      <c r="M64" s="43"/>
      <c r="N64" s="44" t="e">
        <f t="shared" si="7"/>
        <v>#DIV/0!</v>
      </c>
      <c r="O64" s="66" t="e">
        <f t="shared" si="4"/>
        <v>#DIV/0!</v>
      </c>
    </row>
    <row r="65" spans="1:15" ht="15">
      <c r="A65" s="39" t="s">
        <v>83</v>
      </c>
      <c r="B65" s="40"/>
      <c r="C65" s="41"/>
      <c r="D65" s="42"/>
      <c r="E65" s="131"/>
      <c r="F65" s="44" t="e">
        <f t="shared" si="5"/>
        <v>#DIV/0!</v>
      </c>
      <c r="G65" s="41"/>
      <c r="H65" s="42"/>
      <c r="I65" s="131"/>
      <c r="J65" s="44" t="e">
        <f t="shared" si="6"/>
        <v>#DIV/0!</v>
      </c>
      <c r="K65" s="45"/>
      <c r="L65" s="42"/>
      <c r="M65" s="43"/>
      <c r="N65" s="44" t="e">
        <f t="shared" si="7"/>
        <v>#DIV/0!</v>
      </c>
      <c r="O65" s="66" t="e">
        <f t="shared" si="4"/>
        <v>#DIV/0!</v>
      </c>
    </row>
    <row r="66" spans="1:15" ht="15">
      <c r="A66" s="46" t="s">
        <v>54</v>
      </c>
      <c r="B66" s="40">
        <f>SUM(B50:B65)</f>
        <v>6109930</v>
      </c>
      <c r="C66" s="41">
        <f>SUM(C50:C65)</f>
        <v>6123907.6</v>
      </c>
      <c r="D66" s="42">
        <f>SUM(D50:D65)</f>
        <v>2822376.86</v>
      </c>
      <c r="E66" s="43">
        <f>SUM(E50:E65)</f>
        <v>293327</v>
      </c>
      <c r="F66" s="44">
        <f t="shared" si="5"/>
        <v>50.9</v>
      </c>
      <c r="G66" s="41">
        <f>SUM(G50:G65)</f>
        <v>6150196</v>
      </c>
      <c r="H66" s="42">
        <f>SUM(H50:H65)</f>
        <v>4014522.51</v>
      </c>
      <c r="I66" s="132">
        <f>SUM(I50:I65)</f>
        <v>318788</v>
      </c>
      <c r="J66" s="44">
        <f t="shared" si="6"/>
        <v>70.5</v>
      </c>
      <c r="K66" s="41">
        <f>SUM(K50:K65)</f>
        <v>6094057.3</v>
      </c>
      <c r="L66" s="42">
        <f>SUM(L50:L65)</f>
        <v>5590452.3</v>
      </c>
      <c r="M66" s="43">
        <f>SUM(M50:M65)</f>
        <v>503605</v>
      </c>
      <c r="N66" s="44">
        <f t="shared" si="7"/>
        <v>100</v>
      </c>
      <c r="O66" s="66">
        <f t="shared" si="4"/>
        <v>99.7</v>
      </c>
    </row>
    <row r="67" spans="1:15" ht="15">
      <c r="A67" s="39" t="s">
        <v>84</v>
      </c>
      <c r="B67" s="47"/>
      <c r="C67" s="48"/>
      <c r="D67" s="49"/>
      <c r="E67" s="133"/>
      <c r="F67" s="44" t="e">
        <f t="shared" si="5"/>
        <v>#DIV/0!</v>
      </c>
      <c r="G67" s="48"/>
      <c r="H67" s="49"/>
      <c r="I67" s="133"/>
      <c r="J67" s="44" t="e">
        <f t="shared" si="6"/>
        <v>#DIV/0!</v>
      </c>
      <c r="K67" s="51"/>
      <c r="L67" s="49"/>
      <c r="M67" s="50"/>
      <c r="N67" s="44" t="e">
        <f t="shared" si="7"/>
        <v>#DIV/0!</v>
      </c>
      <c r="O67" s="66" t="e">
        <f t="shared" si="4"/>
        <v>#DIV/0!</v>
      </c>
    </row>
    <row r="68" spans="1:15" ht="15">
      <c r="A68" s="39" t="s">
        <v>85</v>
      </c>
      <c r="B68" s="47">
        <v>4294955</v>
      </c>
      <c r="C68" s="41">
        <v>4294955</v>
      </c>
      <c r="D68" s="48">
        <v>2147477.5</v>
      </c>
      <c r="E68" s="134"/>
      <c r="F68" s="52">
        <f t="shared" si="5"/>
        <v>50</v>
      </c>
      <c r="G68" s="48">
        <v>4294955</v>
      </c>
      <c r="H68" s="49">
        <v>3200241.52</v>
      </c>
      <c r="I68" s="134"/>
      <c r="J68" s="52">
        <f t="shared" si="6"/>
        <v>74.5</v>
      </c>
      <c r="K68" s="51">
        <f aca="true" t="shared" si="8" ref="K68:K73">L68</f>
        <v>4394955</v>
      </c>
      <c r="L68" s="176">
        <v>4394955</v>
      </c>
      <c r="M68" s="50"/>
      <c r="N68" s="52">
        <f t="shared" si="7"/>
        <v>100</v>
      </c>
      <c r="O68" s="66">
        <f t="shared" si="4"/>
        <v>102.3</v>
      </c>
    </row>
    <row r="69" spans="1:15" ht="15">
      <c r="A69" s="46" t="s">
        <v>86</v>
      </c>
      <c r="B69" s="40">
        <v>40000</v>
      </c>
      <c r="C69" s="41">
        <v>40000</v>
      </c>
      <c r="D69" s="41">
        <v>40000</v>
      </c>
      <c r="E69" s="55"/>
      <c r="F69" s="52">
        <f t="shared" si="5"/>
        <v>100</v>
      </c>
      <c r="G69" s="41">
        <v>40000</v>
      </c>
      <c r="H69" s="42">
        <v>40000</v>
      </c>
      <c r="I69" s="55"/>
      <c r="J69" s="52">
        <f t="shared" si="6"/>
        <v>100</v>
      </c>
      <c r="K69" s="51">
        <f t="shared" si="8"/>
        <v>25586</v>
      </c>
      <c r="L69" s="177">
        <v>25586</v>
      </c>
      <c r="M69" s="55"/>
      <c r="N69" s="52">
        <f t="shared" si="7"/>
        <v>100</v>
      </c>
      <c r="O69" s="66">
        <f t="shared" si="4"/>
        <v>64</v>
      </c>
    </row>
    <row r="70" spans="1:15" ht="15">
      <c r="A70" s="39" t="s">
        <v>87</v>
      </c>
      <c r="B70" s="40">
        <v>20914635</v>
      </c>
      <c r="C70" s="41">
        <v>20914635</v>
      </c>
      <c r="D70" s="41">
        <v>10367385</v>
      </c>
      <c r="E70" s="131"/>
      <c r="F70" s="52">
        <f t="shared" si="5"/>
        <v>49.6</v>
      </c>
      <c r="G70" s="41">
        <v>20696700</v>
      </c>
      <c r="H70" s="42">
        <v>15310612</v>
      </c>
      <c r="I70" s="131"/>
      <c r="J70" s="52">
        <f t="shared" si="6"/>
        <v>74</v>
      </c>
      <c r="K70" s="51">
        <f t="shared" si="8"/>
        <v>20743626</v>
      </c>
      <c r="L70" s="177">
        <v>20743626</v>
      </c>
      <c r="M70" s="43"/>
      <c r="N70" s="52">
        <f t="shared" si="7"/>
        <v>100</v>
      </c>
      <c r="O70" s="66">
        <f t="shared" si="4"/>
        <v>99.2</v>
      </c>
    </row>
    <row r="71" spans="1:15" ht="15">
      <c r="A71" s="39" t="s">
        <v>88</v>
      </c>
      <c r="B71" s="40">
        <v>753207.8</v>
      </c>
      <c r="C71" s="41">
        <v>753207.8</v>
      </c>
      <c r="D71" s="41">
        <v>753207.8</v>
      </c>
      <c r="E71" s="131"/>
      <c r="F71" s="44">
        <f t="shared" si="5"/>
        <v>100</v>
      </c>
      <c r="G71" s="41">
        <v>753207.8</v>
      </c>
      <c r="H71" s="42">
        <v>753207.8</v>
      </c>
      <c r="I71" s="131"/>
      <c r="J71" s="44">
        <f t="shared" si="6"/>
        <v>100</v>
      </c>
      <c r="K71" s="51">
        <f t="shared" si="8"/>
        <v>594909</v>
      </c>
      <c r="L71" s="177">
        <v>594909</v>
      </c>
      <c r="M71" s="43"/>
      <c r="N71" s="44">
        <f t="shared" si="7"/>
        <v>100</v>
      </c>
      <c r="O71" s="66">
        <f t="shared" si="4"/>
        <v>79</v>
      </c>
    </row>
    <row r="72" spans="1:15" ht="15">
      <c r="A72" s="39" t="s">
        <v>89</v>
      </c>
      <c r="B72" s="40">
        <v>8000</v>
      </c>
      <c r="C72" s="41">
        <v>8000</v>
      </c>
      <c r="D72" s="41">
        <v>8000</v>
      </c>
      <c r="E72" s="131"/>
      <c r="F72" s="52">
        <f t="shared" si="5"/>
        <v>100</v>
      </c>
      <c r="G72" s="41">
        <v>56000</v>
      </c>
      <c r="H72" s="42">
        <v>8000</v>
      </c>
      <c r="I72" s="131"/>
      <c r="J72" s="52">
        <f t="shared" si="6"/>
        <v>14.3</v>
      </c>
      <c r="K72" s="51">
        <f t="shared" si="8"/>
        <v>72000</v>
      </c>
      <c r="L72" s="177">
        <v>72000</v>
      </c>
      <c r="M72" s="43"/>
      <c r="N72" s="52">
        <f t="shared" si="7"/>
        <v>100</v>
      </c>
      <c r="O72" s="66">
        <f t="shared" si="4"/>
        <v>900</v>
      </c>
    </row>
    <row r="73" spans="1:15" ht="15">
      <c r="A73" s="39" t="s">
        <v>90</v>
      </c>
      <c r="B73" s="40"/>
      <c r="C73" s="41">
        <v>42492</v>
      </c>
      <c r="D73" s="41">
        <v>42492</v>
      </c>
      <c r="E73" s="131"/>
      <c r="F73" s="52">
        <f t="shared" si="5"/>
        <v>100</v>
      </c>
      <c r="G73" s="41">
        <v>37773</v>
      </c>
      <c r="H73" s="42">
        <v>37773</v>
      </c>
      <c r="I73" s="131"/>
      <c r="J73" s="52">
        <f t="shared" si="6"/>
        <v>100</v>
      </c>
      <c r="K73" s="51">
        <f t="shared" si="8"/>
        <v>37773</v>
      </c>
      <c r="L73" s="42">
        <v>37773</v>
      </c>
      <c r="M73" s="43"/>
      <c r="N73" s="52">
        <f t="shared" si="7"/>
        <v>100</v>
      </c>
      <c r="O73" s="66" t="e">
        <f t="shared" si="4"/>
        <v>#DIV/0!</v>
      </c>
    </row>
    <row r="74" spans="1:15" ht="15">
      <c r="A74" s="46" t="s">
        <v>91</v>
      </c>
      <c r="B74" s="40">
        <f>SUM(B68:B73)</f>
        <v>26010797.8</v>
      </c>
      <c r="C74" s="41">
        <f>SUM(C68:C73)</f>
        <v>26053289.8</v>
      </c>
      <c r="D74" s="42">
        <f>SUM(D68:D73)</f>
        <v>13358562.3</v>
      </c>
      <c r="E74" s="43">
        <f>SUM(E68:E73)</f>
        <v>0</v>
      </c>
      <c r="F74" s="44">
        <f t="shared" si="5"/>
        <v>51.3</v>
      </c>
      <c r="G74" s="41">
        <f>SUM(G68:G73)</f>
        <v>25878635.8</v>
      </c>
      <c r="H74" s="42">
        <f>SUM(H68:H73)</f>
        <v>19349834.32</v>
      </c>
      <c r="I74" s="132">
        <f>SUM(I68:I73)</f>
        <v>0</v>
      </c>
      <c r="J74" s="44">
        <f t="shared" si="6"/>
        <v>74.8</v>
      </c>
      <c r="K74" s="41">
        <f>SUM(K68:K73)</f>
        <v>25868849</v>
      </c>
      <c r="L74" s="42">
        <f>SUM(L68:L73)</f>
        <v>25868849</v>
      </c>
      <c r="M74" s="43">
        <f>SUM(M68:M73)</f>
        <v>0</v>
      </c>
      <c r="N74" s="44">
        <f t="shared" si="7"/>
        <v>100</v>
      </c>
      <c r="O74" s="66">
        <f t="shared" si="4"/>
        <v>99.5</v>
      </c>
    </row>
    <row r="75" spans="1:15" ht="15.75" thickBot="1">
      <c r="A75" s="56" t="s">
        <v>55</v>
      </c>
      <c r="B75" s="47">
        <f>B66+B74</f>
        <v>32120727.8</v>
      </c>
      <c r="C75" s="48">
        <f>C66+C74</f>
        <v>32177197.4</v>
      </c>
      <c r="D75" s="49">
        <f>D66+D74</f>
        <v>16180939.16</v>
      </c>
      <c r="E75" s="50">
        <f>E66+E74</f>
        <v>293327</v>
      </c>
      <c r="F75" s="52">
        <f t="shared" si="5"/>
        <v>51.2</v>
      </c>
      <c r="G75" s="48">
        <f>G66+G74</f>
        <v>32028831.8</v>
      </c>
      <c r="H75" s="49">
        <f>H66+H74</f>
        <v>23364356.83</v>
      </c>
      <c r="I75" s="168">
        <f>I66+I74</f>
        <v>318788</v>
      </c>
      <c r="J75" s="52">
        <f t="shared" si="6"/>
        <v>73.9</v>
      </c>
      <c r="K75" s="48">
        <f>K66+K74</f>
        <v>31962906.3</v>
      </c>
      <c r="L75" s="49">
        <f>L66+L74</f>
        <v>31459301.3</v>
      </c>
      <c r="M75" s="50">
        <f>M66+M74</f>
        <v>503605</v>
      </c>
      <c r="N75" s="52">
        <f t="shared" si="7"/>
        <v>100</v>
      </c>
      <c r="O75" s="66">
        <f t="shared" si="4"/>
        <v>99.5</v>
      </c>
    </row>
    <row r="76" spans="1:15" ht="15.75" thickBot="1">
      <c r="A76" s="57" t="s">
        <v>56</v>
      </c>
      <c r="B76" s="58">
        <f>B75-B37</f>
        <v>8455</v>
      </c>
      <c r="C76" s="58">
        <f>C75-C37</f>
        <v>8454.999999996275</v>
      </c>
      <c r="D76" s="58">
        <f>D75-D37</f>
        <v>-1236730.2600000016</v>
      </c>
      <c r="E76" s="58">
        <f>E75-E37</f>
        <v>83971.5</v>
      </c>
      <c r="F76" s="59">
        <f t="shared" si="5"/>
        <v>-13634</v>
      </c>
      <c r="G76" s="58">
        <f>G75-G37</f>
        <v>1375</v>
      </c>
      <c r="H76" s="58">
        <f>H75-H37</f>
        <v>-621380.1300000027</v>
      </c>
      <c r="I76" s="169">
        <f>I75-'[1]Náklady'!I82</f>
        <v>318788</v>
      </c>
      <c r="J76" s="59">
        <f t="shared" si="6"/>
        <v>-22006.7</v>
      </c>
      <c r="K76" s="58">
        <f>K75-K37</f>
        <v>9748</v>
      </c>
      <c r="L76" s="58">
        <f>L75-L37</f>
        <v>0</v>
      </c>
      <c r="M76" s="58">
        <f>M75-M37</f>
        <v>9748</v>
      </c>
      <c r="N76" s="59">
        <f t="shared" si="7"/>
        <v>100</v>
      </c>
      <c r="O76" s="66">
        <f t="shared" si="4"/>
        <v>115.3</v>
      </c>
    </row>
    <row r="77" spans="1:15" s="77" customFormat="1" ht="15.75" thickBot="1">
      <c r="A77" s="129" t="s">
        <v>93</v>
      </c>
      <c r="B77" s="128"/>
      <c r="C77" s="124"/>
      <c r="D77" s="125">
        <f>D76+E76</f>
        <v>-1152758.7600000016</v>
      </c>
      <c r="E77" s="125"/>
      <c r="F77" s="125"/>
      <c r="G77" s="125"/>
      <c r="H77" s="125">
        <f>H76+I76</f>
        <v>-302592.1300000027</v>
      </c>
      <c r="I77" s="125"/>
      <c r="J77" s="125"/>
      <c r="K77" s="125"/>
      <c r="L77" s="125">
        <f>L76+M76</f>
        <v>9748</v>
      </c>
      <c r="M77" s="125"/>
      <c r="N77" s="126"/>
      <c r="O77" s="127"/>
    </row>
    <row r="79" spans="1:7" ht="15.75" thickBot="1">
      <c r="A79" s="28" t="s">
        <v>40</v>
      </c>
      <c r="B79" s="118"/>
      <c r="C79" s="87"/>
      <c r="D79" s="87"/>
      <c r="G79" s="164"/>
    </row>
    <row r="80" spans="1:7" ht="15.75" thickBot="1">
      <c r="A80" s="29"/>
      <c r="B80" s="119" t="s">
        <v>10</v>
      </c>
      <c r="C80" s="120" t="s">
        <v>14</v>
      </c>
      <c r="D80" s="121" t="s">
        <v>15</v>
      </c>
      <c r="G80" s="164" t="s">
        <v>100</v>
      </c>
    </row>
    <row r="81" spans="1:7" ht="15">
      <c r="A81" s="30" t="s">
        <v>41</v>
      </c>
      <c r="B81" s="67">
        <v>1632462.31</v>
      </c>
      <c r="C81" s="68">
        <v>1444148.31</v>
      </c>
      <c r="D81" s="69">
        <v>1444148.31</v>
      </c>
      <c r="G81" s="164" t="s">
        <v>135</v>
      </c>
    </row>
    <row r="82" spans="1:7" ht="15">
      <c r="A82" s="30" t="s">
        <v>42</v>
      </c>
      <c r="B82" s="70">
        <v>135042</v>
      </c>
      <c r="C82" s="61">
        <v>135042</v>
      </c>
      <c r="D82" s="62">
        <v>135042</v>
      </c>
      <c r="G82" s="164" t="s">
        <v>101</v>
      </c>
    </row>
    <row r="83" spans="1:7" ht="15">
      <c r="A83" s="30" t="s">
        <v>43</v>
      </c>
      <c r="B83" s="70">
        <v>663398.15</v>
      </c>
      <c r="C83" s="61">
        <v>685745.15</v>
      </c>
      <c r="D83" s="62">
        <v>664460.15</v>
      </c>
      <c r="G83" s="164" t="s">
        <v>102</v>
      </c>
    </row>
    <row r="84" spans="1:7" ht="15">
      <c r="A84" s="30" t="s">
        <v>44</v>
      </c>
      <c r="B84" s="70">
        <v>89554.29</v>
      </c>
      <c r="C84" s="61">
        <v>89554.29</v>
      </c>
      <c r="D84" s="62">
        <v>89554.29</v>
      </c>
      <c r="G84" s="164" t="s">
        <v>134</v>
      </c>
    </row>
    <row r="85" spans="1:7" ht="15">
      <c r="A85" s="30" t="s">
        <v>92</v>
      </c>
      <c r="B85" s="70">
        <v>0</v>
      </c>
      <c r="C85" s="61">
        <v>0</v>
      </c>
      <c r="D85" s="62">
        <v>158298.8</v>
      </c>
      <c r="G85" s="164" t="s">
        <v>103</v>
      </c>
    </row>
    <row r="86" spans="1:7" ht="15.75" thickBot="1">
      <c r="A86" s="31" t="s">
        <v>64</v>
      </c>
      <c r="B86" s="71">
        <v>791096.67</v>
      </c>
      <c r="C86" s="64">
        <v>379410.67</v>
      </c>
      <c r="D86" s="65">
        <v>382504.67</v>
      </c>
      <c r="G86" s="164" t="s">
        <v>104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C1">
      <selection activeCell="G87" sqref="G87"/>
    </sheetView>
  </sheetViews>
  <sheetFormatPr defaultColWidth="9.140625" defaultRowHeight="15"/>
  <cols>
    <col min="1" max="1" width="22.421875" style="0" customWidth="1"/>
    <col min="2" max="2" width="13.7109375" style="116" customWidth="1"/>
    <col min="3" max="3" width="14.421875" style="116" customWidth="1"/>
    <col min="4" max="4" width="12.7109375" style="184" customWidth="1"/>
    <col min="5" max="5" width="12.7109375" style="0" customWidth="1"/>
    <col min="6" max="6" width="6.57421875" style="0" customWidth="1"/>
    <col min="7" max="7" width="14.00390625" style="116" customWidth="1"/>
    <col min="8" max="8" width="13.140625" style="116" customWidth="1"/>
    <col min="9" max="9" width="12.7109375" style="0" customWidth="1"/>
    <col min="10" max="10" width="6.57421875" style="0" customWidth="1"/>
    <col min="11" max="11" width="13.57421875" style="184" customWidth="1"/>
    <col min="12" max="12" width="12.7109375" style="184" customWidth="1"/>
    <col min="13" max="13" width="12.7109375" style="178" customWidth="1"/>
    <col min="14" max="14" width="6.57421875" style="0" customWidth="1"/>
    <col min="15" max="15" width="7.00390625" style="0" bestFit="1" customWidth="1"/>
  </cols>
  <sheetData>
    <row r="1" spans="1:14" ht="15">
      <c r="A1" s="85" t="s">
        <v>65</v>
      </c>
      <c r="B1" s="86"/>
      <c r="C1" s="86"/>
      <c r="D1" s="178"/>
      <c r="E1" s="88" t="s">
        <v>66</v>
      </c>
      <c r="F1" s="85"/>
      <c r="G1" s="86" t="s">
        <v>94</v>
      </c>
      <c r="H1" s="87"/>
      <c r="I1" s="87"/>
      <c r="J1" s="85"/>
      <c r="K1" s="186"/>
      <c r="L1" s="178"/>
      <c r="N1" s="85"/>
    </row>
    <row r="2" spans="1:14" ht="16.5" thickBot="1">
      <c r="A2" s="1" t="s">
        <v>0</v>
      </c>
      <c r="B2" s="90" t="s">
        <v>1</v>
      </c>
      <c r="C2" s="90"/>
      <c r="D2" s="178"/>
      <c r="E2" s="87"/>
      <c r="F2" s="1"/>
      <c r="G2" s="90"/>
      <c r="H2" s="87"/>
      <c r="I2" s="87"/>
      <c r="J2" s="1"/>
      <c r="K2" s="187"/>
      <c r="L2" s="178"/>
      <c r="N2" s="1"/>
    </row>
    <row r="3" spans="1:15" ht="15">
      <c r="A3" s="2" t="s">
        <v>2</v>
      </c>
      <c r="B3" s="92" t="s">
        <v>3</v>
      </c>
      <c r="C3" s="93" t="s">
        <v>4</v>
      </c>
      <c r="D3" s="179" t="s">
        <v>5</v>
      </c>
      <c r="E3" s="95"/>
      <c r="F3" s="3" t="s">
        <v>6</v>
      </c>
      <c r="G3" s="96" t="s">
        <v>4</v>
      </c>
      <c r="H3" s="94" t="s">
        <v>7</v>
      </c>
      <c r="I3" s="95"/>
      <c r="J3" s="3" t="s">
        <v>6</v>
      </c>
      <c r="K3" s="188" t="s">
        <v>4</v>
      </c>
      <c r="L3" s="179" t="s">
        <v>8</v>
      </c>
      <c r="M3" s="189"/>
      <c r="N3" s="3" t="s">
        <v>6</v>
      </c>
      <c r="O3" s="72" t="s">
        <v>62</v>
      </c>
    </row>
    <row r="4" spans="1:15" ht="15.75" customHeight="1" thickBot="1">
      <c r="A4" s="4"/>
      <c r="B4" s="98" t="s">
        <v>9</v>
      </c>
      <c r="C4" s="99" t="s">
        <v>10</v>
      </c>
      <c r="D4" s="180" t="s">
        <v>11</v>
      </c>
      <c r="E4" s="100" t="s">
        <v>12</v>
      </c>
      <c r="F4" s="76" t="s">
        <v>13</v>
      </c>
      <c r="G4" s="101" t="s">
        <v>14</v>
      </c>
      <c r="H4" s="100" t="s">
        <v>11</v>
      </c>
      <c r="I4" s="100" t="s">
        <v>12</v>
      </c>
      <c r="J4" s="76" t="s">
        <v>13</v>
      </c>
      <c r="K4" s="190" t="s">
        <v>15</v>
      </c>
      <c r="L4" s="180" t="s">
        <v>11</v>
      </c>
      <c r="M4" s="180" t="s">
        <v>12</v>
      </c>
      <c r="N4" s="76" t="s">
        <v>13</v>
      </c>
      <c r="O4" s="73" t="s">
        <v>63</v>
      </c>
    </row>
    <row r="5" spans="1:15" ht="15.75" customHeight="1">
      <c r="A5" s="5" t="s">
        <v>16</v>
      </c>
      <c r="B5" s="6">
        <v>3204991</v>
      </c>
      <c r="C5" s="7">
        <v>3372991</v>
      </c>
      <c r="D5" s="8">
        <v>2227660.44</v>
      </c>
      <c r="E5" s="8">
        <v>0</v>
      </c>
      <c r="F5" s="78">
        <f>ROUND((D5+E5)/(C5/100),1)</f>
        <v>66</v>
      </c>
      <c r="G5" s="7">
        <v>3572991</v>
      </c>
      <c r="H5" s="8">
        <v>2925449.96</v>
      </c>
      <c r="I5" s="8"/>
      <c r="J5" s="78">
        <f>ROUND((H5+I5)/(G5/100),1)</f>
        <v>81.9</v>
      </c>
      <c r="K5" s="7">
        <v>4272991</v>
      </c>
      <c r="L5" s="8">
        <v>4027670.9</v>
      </c>
      <c r="M5" s="8"/>
      <c r="N5" s="78">
        <f>ROUND((L5+M5)/(K5/100),1)</f>
        <v>94.3</v>
      </c>
      <c r="O5" s="66">
        <f>ROUND((L5+M5)/(B5/100),1)</f>
        <v>125.7</v>
      </c>
    </row>
    <row r="6" spans="1:15" ht="15.75" customHeight="1">
      <c r="A6" s="11" t="s">
        <v>17</v>
      </c>
      <c r="B6" s="12">
        <v>1000000</v>
      </c>
      <c r="C6" s="13">
        <v>1000000</v>
      </c>
      <c r="D6" s="14">
        <v>588705</v>
      </c>
      <c r="E6" s="14">
        <v>0</v>
      </c>
      <c r="F6" s="79">
        <f aca="true" t="shared" si="0" ref="F6:F37">ROUND((D6+E6)/(C6/100),1)</f>
        <v>58.9</v>
      </c>
      <c r="G6" s="13">
        <v>1000000</v>
      </c>
      <c r="H6" s="14">
        <v>650549</v>
      </c>
      <c r="I6" s="14"/>
      <c r="J6" s="79">
        <f aca="true" t="shared" si="1" ref="J6:J37">ROUND((H6+I6)/(G6/100),1)</f>
        <v>65.1</v>
      </c>
      <c r="K6" s="13">
        <v>976000</v>
      </c>
      <c r="L6" s="14">
        <v>928841</v>
      </c>
      <c r="M6" s="14">
        <v>84925</v>
      </c>
      <c r="N6" s="79">
        <f aca="true" t="shared" si="2" ref="N6:N37">ROUND((L6+M6)/(K6/100),1)</f>
        <v>103.9</v>
      </c>
      <c r="O6" s="66">
        <f aca="true" t="shared" si="3" ref="O6:O37">ROUND((L6+M6)/(B6/100),1)</f>
        <v>101.4</v>
      </c>
    </row>
    <row r="7" spans="1:15" ht="15.75" customHeight="1">
      <c r="A7" s="11" t="s">
        <v>18</v>
      </c>
      <c r="B7" s="12">
        <v>1000000</v>
      </c>
      <c r="C7" s="13">
        <v>1000000</v>
      </c>
      <c r="D7" s="14">
        <v>596744.02</v>
      </c>
      <c r="E7" s="14">
        <v>0</v>
      </c>
      <c r="F7" s="79">
        <f t="shared" si="0"/>
        <v>59.7</v>
      </c>
      <c r="G7" s="13">
        <v>1000000</v>
      </c>
      <c r="H7" s="14">
        <v>585632.6</v>
      </c>
      <c r="I7" s="14"/>
      <c r="J7" s="79">
        <f t="shared" si="1"/>
        <v>58.6</v>
      </c>
      <c r="K7" s="13">
        <v>900000</v>
      </c>
      <c r="L7" s="14">
        <v>824007.09</v>
      </c>
      <c r="M7" s="14">
        <v>59798</v>
      </c>
      <c r="N7" s="79">
        <f t="shared" si="2"/>
        <v>98.2</v>
      </c>
      <c r="O7" s="66">
        <f t="shared" si="3"/>
        <v>88.4</v>
      </c>
    </row>
    <row r="8" spans="1:15" ht="15.75" customHeight="1">
      <c r="A8" s="11" t="s">
        <v>19</v>
      </c>
      <c r="B8" s="12">
        <v>500000</v>
      </c>
      <c r="C8" s="13">
        <v>400000</v>
      </c>
      <c r="D8" s="14">
        <v>181797</v>
      </c>
      <c r="E8" s="14">
        <v>0</v>
      </c>
      <c r="F8" s="79">
        <f t="shared" si="0"/>
        <v>45.4</v>
      </c>
      <c r="G8" s="13">
        <v>400000</v>
      </c>
      <c r="H8" s="14">
        <v>266279</v>
      </c>
      <c r="I8" s="14"/>
      <c r="J8" s="79">
        <f t="shared" si="1"/>
        <v>66.6</v>
      </c>
      <c r="K8" s="13">
        <v>350000</v>
      </c>
      <c r="L8" s="14">
        <v>339210</v>
      </c>
      <c r="M8" s="14">
        <v>23648</v>
      </c>
      <c r="N8" s="79">
        <f t="shared" si="2"/>
        <v>103.7</v>
      </c>
      <c r="O8" s="66">
        <f t="shared" si="3"/>
        <v>72.6</v>
      </c>
    </row>
    <row r="9" spans="1:15" ht="15.75" customHeight="1">
      <c r="A9" s="11" t="s">
        <v>20</v>
      </c>
      <c r="B9" s="12">
        <v>300000</v>
      </c>
      <c r="C9" s="13">
        <v>400000</v>
      </c>
      <c r="D9" s="14">
        <v>211373</v>
      </c>
      <c r="E9" s="14">
        <v>0</v>
      </c>
      <c r="F9" s="79">
        <f t="shared" si="0"/>
        <v>52.8</v>
      </c>
      <c r="G9" s="13">
        <v>400000</v>
      </c>
      <c r="H9" s="14">
        <v>211373</v>
      </c>
      <c r="I9" s="14"/>
      <c r="J9" s="79">
        <f t="shared" si="1"/>
        <v>52.8</v>
      </c>
      <c r="K9" s="13">
        <v>250000</v>
      </c>
      <c r="L9" s="14">
        <v>211373</v>
      </c>
      <c r="M9" s="14"/>
      <c r="N9" s="79">
        <f t="shared" si="2"/>
        <v>84.5</v>
      </c>
      <c r="O9" s="66">
        <f t="shared" si="3"/>
        <v>70.5</v>
      </c>
    </row>
    <row r="10" spans="1:15" ht="15.75" customHeight="1">
      <c r="A10" s="11" t="s">
        <v>21</v>
      </c>
      <c r="B10" s="12"/>
      <c r="C10" s="13"/>
      <c r="D10" s="14"/>
      <c r="E10" s="14">
        <v>0</v>
      </c>
      <c r="F10" s="79" t="e">
        <f t="shared" si="0"/>
        <v>#DIV/0!</v>
      </c>
      <c r="G10" s="13">
        <v>0</v>
      </c>
      <c r="H10" s="14"/>
      <c r="I10" s="14"/>
      <c r="J10" s="79" t="e">
        <f t="shared" si="1"/>
        <v>#DIV/0!</v>
      </c>
      <c r="K10" s="13">
        <v>0</v>
      </c>
      <c r="L10" s="14"/>
      <c r="M10" s="14"/>
      <c r="N10" s="79" t="e">
        <f t="shared" si="2"/>
        <v>#DIV/0!</v>
      </c>
      <c r="O10" s="66" t="e">
        <f t="shared" si="3"/>
        <v>#DIV/0!</v>
      </c>
    </row>
    <row r="11" spans="1:15" ht="15.75" customHeight="1">
      <c r="A11" s="11" t="s">
        <v>22</v>
      </c>
      <c r="B11" s="12"/>
      <c r="C11" s="13"/>
      <c r="D11" s="14"/>
      <c r="E11" s="14">
        <v>0</v>
      </c>
      <c r="F11" s="79" t="e">
        <f t="shared" si="0"/>
        <v>#DIV/0!</v>
      </c>
      <c r="G11" s="13">
        <v>0</v>
      </c>
      <c r="H11" s="14"/>
      <c r="I11" s="14"/>
      <c r="J11" s="79" t="e">
        <f t="shared" si="1"/>
        <v>#DIV/0!</v>
      </c>
      <c r="K11" s="13">
        <v>0</v>
      </c>
      <c r="L11" s="14"/>
      <c r="M11" s="14"/>
      <c r="N11" s="79" t="e">
        <f t="shared" si="2"/>
        <v>#DIV/0!</v>
      </c>
      <c r="O11" s="66" t="e">
        <f t="shared" si="3"/>
        <v>#DIV/0!</v>
      </c>
    </row>
    <row r="12" spans="1:15" ht="15.75" customHeight="1">
      <c r="A12" s="11" t="s">
        <v>67</v>
      </c>
      <c r="B12" s="12"/>
      <c r="C12" s="13"/>
      <c r="D12" s="14"/>
      <c r="E12" s="14">
        <v>0</v>
      </c>
      <c r="F12" s="79" t="e">
        <f t="shared" si="0"/>
        <v>#DIV/0!</v>
      </c>
      <c r="G12" s="13">
        <v>0</v>
      </c>
      <c r="H12" s="14"/>
      <c r="I12" s="14"/>
      <c r="J12" s="79" t="e">
        <f t="shared" si="1"/>
        <v>#DIV/0!</v>
      </c>
      <c r="K12" s="13">
        <v>0</v>
      </c>
      <c r="L12" s="14"/>
      <c r="M12" s="14"/>
      <c r="N12" s="79" t="e">
        <f t="shared" si="2"/>
        <v>#DIV/0!</v>
      </c>
      <c r="O12" s="66" t="e">
        <f t="shared" si="3"/>
        <v>#DIV/0!</v>
      </c>
    </row>
    <row r="13" spans="1:15" ht="15.75" customHeight="1">
      <c r="A13" s="11" t="s">
        <v>68</v>
      </c>
      <c r="B13" s="12"/>
      <c r="C13" s="13"/>
      <c r="D13" s="14"/>
      <c r="E13" s="14">
        <v>0</v>
      </c>
      <c r="F13" s="79" t="e">
        <f t="shared" si="0"/>
        <v>#DIV/0!</v>
      </c>
      <c r="G13" s="13">
        <v>0</v>
      </c>
      <c r="H13" s="14"/>
      <c r="I13" s="14"/>
      <c r="J13" s="79" t="e">
        <f t="shared" si="1"/>
        <v>#DIV/0!</v>
      </c>
      <c r="K13" s="13">
        <v>0</v>
      </c>
      <c r="L13" s="14"/>
      <c r="M13" s="14"/>
      <c r="N13" s="79" t="e">
        <f t="shared" si="2"/>
        <v>#DIV/0!</v>
      </c>
      <c r="O13" s="66" t="e">
        <f t="shared" si="3"/>
        <v>#DIV/0!</v>
      </c>
    </row>
    <row r="14" spans="1:15" ht="15.75" customHeight="1">
      <c r="A14" s="11" t="s">
        <v>69</v>
      </c>
      <c r="B14" s="12"/>
      <c r="C14" s="13"/>
      <c r="D14" s="14"/>
      <c r="E14" s="14">
        <v>0</v>
      </c>
      <c r="F14" s="79" t="e">
        <f t="shared" si="0"/>
        <v>#DIV/0!</v>
      </c>
      <c r="G14" s="13">
        <v>0</v>
      </c>
      <c r="H14" s="14"/>
      <c r="I14" s="14"/>
      <c r="J14" s="79" t="e">
        <f t="shared" si="1"/>
        <v>#DIV/0!</v>
      </c>
      <c r="K14" s="13">
        <v>0</v>
      </c>
      <c r="L14" s="14"/>
      <c r="M14" s="14"/>
      <c r="N14" s="79" t="e">
        <f t="shared" si="2"/>
        <v>#DIV/0!</v>
      </c>
      <c r="O14" s="66" t="e">
        <f t="shared" si="3"/>
        <v>#DIV/0!</v>
      </c>
    </row>
    <row r="15" spans="1:15" ht="15.75" customHeight="1">
      <c r="A15" s="11" t="s">
        <v>23</v>
      </c>
      <c r="B15" s="12">
        <v>1100000</v>
      </c>
      <c r="C15" s="13">
        <v>1100000</v>
      </c>
      <c r="D15" s="14">
        <v>407753.96</v>
      </c>
      <c r="E15" s="14">
        <v>0</v>
      </c>
      <c r="F15" s="79">
        <f t="shared" si="0"/>
        <v>37.1</v>
      </c>
      <c r="G15" s="13">
        <v>1100000</v>
      </c>
      <c r="H15" s="14">
        <v>612108.96</v>
      </c>
      <c r="I15" s="14"/>
      <c r="J15" s="79">
        <f t="shared" si="1"/>
        <v>55.6</v>
      </c>
      <c r="K15" s="13">
        <v>1100000</v>
      </c>
      <c r="L15" s="14">
        <v>1089516.96</v>
      </c>
      <c r="M15" s="14">
        <v>45222</v>
      </c>
      <c r="N15" s="79">
        <f t="shared" si="2"/>
        <v>103.2</v>
      </c>
      <c r="O15" s="66">
        <f t="shared" si="3"/>
        <v>103.2</v>
      </c>
    </row>
    <row r="16" spans="1:15" ht="15.75" customHeight="1">
      <c r="A16" s="11" t="s">
        <v>24</v>
      </c>
      <c r="B16" s="12">
        <v>50000</v>
      </c>
      <c r="C16" s="13">
        <v>50000</v>
      </c>
      <c r="D16" s="14">
        <v>17885</v>
      </c>
      <c r="E16" s="14">
        <v>0</v>
      </c>
      <c r="F16" s="79">
        <f t="shared" si="0"/>
        <v>35.8</v>
      </c>
      <c r="G16" s="13">
        <v>50000</v>
      </c>
      <c r="H16" s="14">
        <v>23694</v>
      </c>
      <c r="I16" s="14"/>
      <c r="J16" s="79">
        <f t="shared" si="1"/>
        <v>47.4</v>
      </c>
      <c r="K16" s="13">
        <v>30000</v>
      </c>
      <c r="L16" s="14">
        <v>29700</v>
      </c>
      <c r="M16" s="14"/>
      <c r="N16" s="79">
        <f t="shared" si="2"/>
        <v>99</v>
      </c>
      <c r="O16" s="66">
        <f t="shared" si="3"/>
        <v>59.4</v>
      </c>
    </row>
    <row r="17" spans="1:15" ht="15.75" customHeight="1">
      <c r="A17" s="11" t="s">
        <v>70</v>
      </c>
      <c r="B17" s="12">
        <v>10000</v>
      </c>
      <c r="C17" s="13">
        <v>10000</v>
      </c>
      <c r="D17" s="14">
        <v>0</v>
      </c>
      <c r="E17" s="14">
        <v>0</v>
      </c>
      <c r="F17" s="79">
        <f t="shared" si="0"/>
        <v>0</v>
      </c>
      <c r="G17" s="13">
        <v>10000</v>
      </c>
      <c r="H17" s="14"/>
      <c r="I17" s="14"/>
      <c r="J17" s="79">
        <f t="shared" si="1"/>
        <v>0</v>
      </c>
      <c r="K17" s="13">
        <v>10000</v>
      </c>
      <c r="L17" s="14"/>
      <c r="M17" s="14"/>
      <c r="N17" s="79">
        <f t="shared" si="2"/>
        <v>0</v>
      </c>
      <c r="O17" s="66">
        <f t="shared" si="3"/>
        <v>0</v>
      </c>
    </row>
    <row r="18" spans="1:15" ht="15.75" customHeight="1">
      <c r="A18" s="11" t="s">
        <v>25</v>
      </c>
      <c r="B18" s="12">
        <v>1200000</v>
      </c>
      <c r="C18" s="13">
        <v>1200000</v>
      </c>
      <c r="D18" s="14">
        <v>734605.45</v>
      </c>
      <c r="E18" s="14">
        <v>0</v>
      </c>
      <c r="F18" s="79">
        <f t="shared" si="0"/>
        <v>61.2</v>
      </c>
      <c r="G18" s="13">
        <v>1200000</v>
      </c>
      <c r="H18" s="14">
        <v>929508.15</v>
      </c>
      <c r="I18" s="14"/>
      <c r="J18" s="79">
        <f t="shared" si="1"/>
        <v>77.5</v>
      </c>
      <c r="K18" s="13">
        <v>1200000</v>
      </c>
      <c r="L18" s="14">
        <v>1185209.8</v>
      </c>
      <c r="M18" s="14"/>
      <c r="N18" s="79">
        <f t="shared" si="2"/>
        <v>98.8</v>
      </c>
      <c r="O18" s="66">
        <f t="shared" si="3"/>
        <v>98.8</v>
      </c>
    </row>
    <row r="19" spans="1:15" ht="15.75" customHeight="1">
      <c r="A19" s="11" t="s">
        <v>26</v>
      </c>
      <c r="B19" s="12">
        <v>26147073</v>
      </c>
      <c r="C19" s="13">
        <v>26228146</v>
      </c>
      <c r="D19" s="14">
        <v>13614801</v>
      </c>
      <c r="E19" s="14">
        <v>51440</v>
      </c>
      <c r="F19" s="79">
        <f t="shared" si="0"/>
        <v>52.1</v>
      </c>
      <c r="G19" s="13">
        <v>26228146</v>
      </c>
      <c r="H19" s="14">
        <v>20128223</v>
      </c>
      <c r="I19" s="14">
        <v>53910</v>
      </c>
      <c r="J19" s="79">
        <f t="shared" si="1"/>
        <v>76.9</v>
      </c>
      <c r="K19" s="13">
        <v>26228146</v>
      </c>
      <c r="L19" s="14">
        <v>26594224</v>
      </c>
      <c r="M19" s="14">
        <v>307346</v>
      </c>
      <c r="N19" s="79">
        <f t="shared" si="2"/>
        <v>102.6</v>
      </c>
      <c r="O19" s="66">
        <f t="shared" si="3"/>
        <v>102.9</v>
      </c>
    </row>
    <row r="20" spans="1:15" ht="15.75" customHeight="1">
      <c r="A20" s="11" t="s">
        <v>27</v>
      </c>
      <c r="B20" s="12"/>
      <c r="C20" s="13"/>
      <c r="D20" s="14"/>
      <c r="E20" s="14">
        <v>0</v>
      </c>
      <c r="F20" s="79" t="e">
        <f t="shared" si="0"/>
        <v>#DIV/0!</v>
      </c>
      <c r="G20" s="13">
        <v>0</v>
      </c>
      <c r="H20" s="14"/>
      <c r="I20" s="14"/>
      <c r="J20" s="79" t="e">
        <f t="shared" si="1"/>
        <v>#DIV/0!</v>
      </c>
      <c r="K20" s="13">
        <v>0</v>
      </c>
      <c r="L20" s="14"/>
      <c r="M20" s="14"/>
      <c r="N20" s="79" t="e">
        <f t="shared" si="2"/>
        <v>#DIV/0!</v>
      </c>
      <c r="O20" s="66" t="e">
        <f t="shared" si="3"/>
        <v>#DIV/0!</v>
      </c>
    </row>
    <row r="21" spans="1:15" ht="15.75" customHeight="1">
      <c r="A21" s="11" t="s">
        <v>28</v>
      </c>
      <c r="B21" s="12"/>
      <c r="C21" s="13"/>
      <c r="D21" s="14"/>
      <c r="E21" s="14">
        <v>0</v>
      </c>
      <c r="F21" s="79" t="e">
        <f t="shared" si="0"/>
        <v>#DIV/0!</v>
      </c>
      <c r="G21" s="13">
        <v>0</v>
      </c>
      <c r="H21" s="14"/>
      <c r="I21" s="14"/>
      <c r="J21" s="79" t="e">
        <f t="shared" si="1"/>
        <v>#DIV/0!</v>
      </c>
      <c r="K21" s="13">
        <v>0</v>
      </c>
      <c r="L21" s="14"/>
      <c r="M21" s="14"/>
      <c r="N21" s="79" t="e">
        <f t="shared" si="2"/>
        <v>#DIV/0!</v>
      </c>
      <c r="O21" s="66" t="e">
        <f t="shared" si="3"/>
        <v>#DIV/0!</v>
      </c>
    </row>
    <row r="22" spans="1:15" ht="15.75" customHeight="1">
      <c r="A22" s="11" t="s">
        <v>29</v>
      </c>
      <c r="B22" s="12"/>
      <c r="C22" s="13"/>
      <c r="D22" s="14"/>
      <c r="E22" s="14">
        <v>0</v>
      </c>
      <c r="F22" s="79" t="e">
        <f t="shared" si="0"/>
        <v>#DIV/0!</v>
      </c>
      <c r="G22" s="13">
        <v>0</v>
      </c>
      <c r="H22" s="14"/>
      <c r="I22" s="14"/>
      <c r="J22" s="79" t="e">
        <f t="shared" si="1"/>
        <v>#DIV/0!</v>
      </c>
      <c r="K22" s="13">
        <v>0</v>
      </c>
      <c r="L22" s="14"/>
      <c r="M22" s="14"/>
      <c r="N22" s="79" t="e">
        <f t="shared" si="2"/>
        <v>#DIV/0!</v>
      </c>
      <c r="O22" s="66" t="e">
        <f t="shared" si="3"/>
        <v>#DIV/0!</v>
      </c>
    </row>
    <row r="23" spans="1:15" ht="15.75" customHeight="1">
      <c r="A23" s="11" t="s">
        <v>30</v>
      </c>
      <c r="B23" s="12"/>
      <c r="C23" s="13"/>
      <c r="D23" s="14"/>
      <c r="E23" s="14">
        <v>0</v>
      </c>
      <c r="F23" s="79" t="e">
        <f t="shared" si="0"/>
        <v>#DIV/0!</v>
      </c>
      <c r="G23" s="13">
        <v>0</v>
      </c>
      <c r="H23" s="14"/>
      <c r="I23" s="14"/>
      <c r="J23" s="79" t="e">
        <f t="shared" si="1"/>
        <v>#DIV/0!</v>
      </c>
      <c r="K23" s="13">
        <v>0</v>
      </c>
      <c r="L23" s="14"/>
      <c r="M23" s="14"/>
      <c r="N23" s="79" t="e">
        <f t="shared" si="2"/>
        <v>#DIV/0!</v>
      </c>
      <c r="O23" s="66" t="e">
        <f t="shared" si="3"/>
        <v>#DIV/0!</v>
      </c>
    </row>
    <row r="24" spans="1:15" ht="15.75" customHeight="1">
      <c r="A24" s="11" t="s">
        <v>71</v>
      </c>
      <c r="B24" s="12"/>
      <c r="C24" s="13"/>
      <c r="D24" s="14"/>
      <c r="E24" s="14">
        <v>0</v>
      </c>
      <c r="F24" s="79" t="e">
        <f t="shared" si="0"/>
        <v>#DIV/0!</v>
      </c>
      <c r="G24" s="13">
        <v>0</v>
      </c>
      <c r="H24" s="14"/>
      <c r="I24" s="14"/>
      <c r="J24" s="79" t="e">
        <f t="shared" si="1"/>
        <v>#DIV/0!</v>
      </c>
      <c r="K24" s="13">
        <v>0</v>
      </c>
      <c r="L24" s="14"/>
      <c r="M24" s="14"/>
      <c r="N24" s="79" t="e">
        <f t="shared" si="2"/>
        <v>#DIV/0!</v>
      </c>
      <c r="O24" s="66" t="e">
        <f t="shared" si="3"/>
        <v>#DIV/0!</v>
      </c>
    </row>
    <row r="25" spans="1:15" ht="15.75" customHeight="1">
      <c r="A25" s="11" t="s">
        <v>31</v>
      </c>
      <c r="B25" s="12"/>
      <c r="C25" s="13"/>
      <c r="D25" s="14"/>
      <c r="E25" s="14">
        <v>0</v>
      </c>
      <c r="F25" s="79" t="e">
        <f t="shared" si="0"/>
        <v>#DIV/0!</v>
      </c>
      <c r="G25" s="13">
        <v>0</v>
      </c>
      <c r="H25" s="14"/>
      <c r="I25" s="14"/>
      <c r="J25" s="79" t="e">
        <f t="shared" si="1"/>
        <v>#DIV/0!</v>
      </c>
      <c r="K25" s="13">
        <v>0</v>
      </c>
      <c r="L25" s="14"/>
      <c r="M25" s="14"/>
      <c r="N25" s="79" t="e">
        <f t="shared" si="2"/>
        <v>#DIV/0!</v>
      </c>
      <c r="O25" s="66" t="e">
        <f t="shared" si="3"/>
        <v>#DIV/0!</v>
      </c>
    </row>
    <row r="26" spans="1:15" ht="15.75" customHeight="1">
      <c r="A26" s="11" t="s">
        <v>32</v>
      </c>
      <c r="B26" s="12"/>
      <c r="C26" s="13"/>
      <c r="D26" s="14"/>
      <c r="E26" s="14">
        <v>0</v>
      </c>
      <c r="F26" s="79" t="e">
        <f t="shared" si="0"/>
        <v>#DIV/0!</v>
      </c>
      <c r="G26" s="13">
        <v>0</v>
      </c>
      <c r="H26" s="14"/>
      <c r="I26" s="14"/>
      <c r="J26" s="79" t="e">
        <f t="shared" si="1"/>
        <v>#DIV/0!</v>
      </c>
      <c r="K26" s="13">
        <v>0</v>
      </c>
      <c r="L26" s="14"/>
      <c r="M26" s="14"/>
      <c r="N26" s="79" t="e">
        <f t="shared" si="2"/>
        <v>#DIV/0!</v>
      </c>
      <c r="O26" s="66" t="e">
        <f t="shared" si="3"/>
        <v>#DIV/0!</v>
      </c>
    </row>
    <row r="27" spans="1:15" ht="15.75" customHeight="1">
      <c r="A27" s="11" t="s">
        <v>72</v>
      </c>
      <c r="B27" s="12"/>
      <c r="C27" s="13"/>
      <c r="D27" s="14"/>
      <c r="E27" s="14">
        <v>0</v>
      </c>
      <c r="F27" s="79" t="e">
        <f t="shared" si="0"/>
        <v>#DIV/0!</v>
      </c>
      <c r="G27" s="13">
        <v>0</v>
      </c>
      <c r="H27" s="14"/>
      <c r="I27" s="14"/>
      <c r="J27" s="79" t="e">
        <f t="shared" si="1"/>
        <v>#DIV/0!</v>
      </c>
      <c r="K27" s="13">
        <v>0</v>
      </c>
      <c r="L27" s="14"/>
      <c r="M27" s="14"/>
      <c r="N27" s="79" t="e">
        <f t="shared" si="2"/>
        <v>#DIV/0!</v>
      </c>
      <c r="O27" s="66" t="e">
        <f t="shared" si="3"/>
        <v>#DIV/0!</v>
      </c>
    </row>
    <row r="28" spans="1:15" ht="15.75" customHeight="1">
      <c r="A28" s="11" t="s">
        <v>33</v>
      </c>
      <c r="B28" s="12">
        <v>100000</v>
      </c>
      <c r="C28" s="13">
        <v>100000</v>
      </c>
      <c r="D28" s="14">
        <v>26416.5</v>
      </c>
      <c r="E28" s="14">
        <v>0</v>
      </c>
      <c r="F28" s="79">
        <f t="shared" si="0"/>
        <v>26.4</v>
      </c>
      <c r="G28" s="13">
        <v>100000</v>
      </c>
      <c r="H28" s="14">
        <v>36631.2</v>
      </c>
      <c r="I28" s="14"/>
      <c r="J28" s="79">
        <f t="shared" si="1"/>
        <v>36.6</v>
      </c>
      <c r="K28" s="13">
        <v>60000</v>
      </c>
      <c r="L28" s="14">
        <v>50059.1</v>
      </c>
      <c r="M28" s="14"/>
      <c r="N28" s="79">
        <f t="shared" si="2"/>
        <v>83.4</v>
      </c>
      <c r="O28" s="66">
        <f t="shared" si="3"/>
        <v>50.1</v>
      </c>
    </row>
    <row r="29" spans="1:15" ht="15.75" customHeight="1">
      <c r="A29" s="11" t="s">
        <v>34</v>
      </c>
      <c r="B29" s="12">
        <v>263626</v>
      </c>
      <c r="C29" s="13">
        <v>263626</v>
      </c>
      <c r="D29" s="14">
        <v>131813</v>
      </c>
      <c r="E29" s="14">
        <v>0</v>
      </c>
      <c r="F29" s="79">
        <f t="shared" si="0"/>
        <v>50</v>
      </c>
      <c r="G29" s="13">
        <v>263626</v>
      </c>
      <c r="H29" s="14">
        <v>131813</v>
      </c>
      <c r="I29" s="14"/>
      <c r="J29" s="79">
        <f t="shared" si="1"/>
        <v>50</v>
      </c>
      <c r="K29" s="13">
        <v>263626</v>
      </c>
      <c r="L29" s="14">
        <v>263626</v>
      </c>
      <c r="M29" s="14"/>
      <c r="N29" s="79">
        <f t="shared" si="2"/>
        <v>100</v>
      </c>
      <c r="O29" s="66">
        <f t="shared" si="3"/>
        <v>100</v>
      </c>
    </row>
    <row r="30" spans="1:15" ht="15.75" customHeight="1">
      <c r="A30" s="11" t="s">
        <v>73</v>
      </c>
      <c r="B30" s="12"/>
      <c r="C30" s="13"/>
      <c r="D30" s="14"/>
      <c r="E30" s="14">
        <v>0</v>
      </c>
      <c r="F30" s="79" t="e">
        <f t="shared" si="0"/>
        <v>#DIV/0!</v>
      </c>
      <c r="G30" s="13">
        <v>0</v>
      </c>
      <c r="H30" s="14"/>
      <c r="I30" s="14"/>
      <c r="J30" s="79" t="e">
        <f t="shared" si="1"/>
        <v>#DIV/0!</v>
      </c>
      <c r="K30" s="13">
        <v>0</v>
      </c>
      <c r="L30" s="14"/>
      <c r="M30" s="14"/>
      <c r="N30" s="79" t="e">
        <f t="shared" si="2"/>
        <v>#DIV/0!</v>
      </c>
      <c r="O30" s="66" t="e">
        <f t="shared" si="3"/>
        <v>#DIV/0!</v>
      </c>
    </row>
    <row r="31" spans="1:15" ht="15.75" customHeight="1">
      <c r="A31" s="11" t="s">
        <v>35</v>
      </c>
      <c r="B31" s="12"/>
      <c r="C31" s="13"/>
      <c r="D31" s="14"/>
      <c r="E31" s="14">
        <v>0</v>
      </c>
      <c r="F31" s="79" t="e">
        <f t="shared" si="0"/>
        <v>#DIV/0!</v>
      </c>
      <c r="G31" s="13">
        <v>0</v>
      </c>
      <c r="H31" s="14"/>
      <c r="I31" s="14"/>
      <c r="J31" s="79" t="e">
        <f t="shared" si="1"/>
        <v>#DIV/0!</v>
      </c>
      <c r="K31" s="13">
        <v>0</v>
      </c>
      <c r="L31" s="14"/>
      <c r="M31" s="14"/>
      <c r="N31" s="79" t="e">
        <f t="shared" si="2"/>
        <v>#DIV/0!</v>
      </c>
      <c r="O31" s="66" t="e">
        <f t="shared" si="3"/>
        <v>#DIV/0!</v>
      </c>
    </row>
    <row r="32" spans="1:15" ht="15">
      <c r="A32" s="11" t="s">
        <v>74</v>
      </c>
      <c r="B32" s="12"/>
      <c r="C32" s="13"/>
      <c r="D32" s="14"/>
      <c r="E32" s="14">
        <v>0</v>
      </c>
      <c r="F32" s="79" t="e">
        <f t="shared" si="0"/>
        <v>#DIV/0!</v>
      </c>
      <c r="G32" s="13">
        <v>0</v>
      </c>
      <c r="H32" s="14"/>
      <c r="I32" s="14"/>
      <c r="J32" s="79" t="e">
        <f t="shared" si="1"/>
        <v>#DIV/0!</v>
      </c>
      <c r="K32" s="13">
        <v>0</v>
      </c>
      <c r="L32" s="14"/>
      <c r="M32" s="14"/>
      <c r="N32" s="79" t="e">
        <f t="shared" si="2"/>
        <v>#DIV/0!</v>
      </c>
      <c r="O32" s="66" t="e">
        <f t="shared" si="3"/>
        <v>#DIV/0!</v>
      </c>
    </row>
    <row r="33" spans="1:15" ht="15">
      <c r="A33" s="11" t="s">
        <v>36</v>
      </c>
      <c r="B33" s="12"/>
      <c r="C33" s="13"/>
      <c r="D33" s="14"/>
      <c r="E33" s="14">
        <v>0</v>
      </c>
      <c r="F33" s="79" t="e">
        <f t="shared" si="0"/>
        <v>#DIV/0!</v>
      </c>
      <c r="G33" s="13">
        <v>0</v>
      </c>
      <c r="H33" s="14"/>
      <c r="I33" s="14"/>
      <c r="J33" s="79" t="e">
        <f t="shared" si="1"/>
        <v>#DIV/0!</v>
      </c>
      <c r="K33" s="13">
        <v>0</v>
      </c>
      <c r="L33" s="14"/>
      <c r="M33" s="14"/>
      <c r="N33" s="79" t="e">
        <f t="shared" si="2"/>
        <v>#DIV/0!</v>
      </c>
      <c r="O33" s="66" t="e">
        <f t="shared" si="3"/>
        <v>#DIV/0!</v>
      </c>
    </row>
    <row r="34" spans="1:15" ht="15">
      <c r="A34" s="11" t="s">
        <v>75</v>
      </c>
      <c r="B34" s="12">
        <v>350000</v>
      </c>
      <c r="C34" s="13">
        <v>350000</v>
      </c>
      <c r="D34" s="14">
        <v>7421</v>
      </c>
      <c r="E34" s="14">
        <v>0</v>
      </c>
      <c r="F34" s="79">
        <f>ROUND((D34+E34)/(C34/100),1)</f>
        <v>2.1</v>
      </c>
      <c r="G34" s="13">
        <v>350000</v>
      </c>
      <c r="H34" s="14">
        <v>7421</v>
      </c>
      <c r="I34" s="14"/>
      <c r="J34" s="79">
        <f>ROUND((H34+I34)/(G34/100),1)</f>
        <v>2.1</v>
      </c>
      <c r="K34" s="13">
        <v>10000</v>
      </c>
      <c r="L34" s="14">
        <v>7421</v>
      </c>
      <c r="M34" s="14"/>
      <c r="N34" s="79">
        <f>ROUND((L34+M34)/(K34/100),1)</f>
        <v>74.2</v>
      </c>
      <c r="O34" s="66">
        <f t="shared" si="3"/>
        <v>2.1</v>
      </c>
    </row>
    <row r="35" spans="1:15" ht="15">
      <c r="A35" s="11" t="s">
        <v>37</v>
      </c>
      <c r="B35" s="17"/>
      <c r="C35" s="18"/>
      <c r="D35" s="19"/>
      <c r="E35" s="19">
        <v>0</v>
      </c>
      <c r="F35" s="80" t="e">
        <f>ROUND((D35+E35)/(C35/100),1)</f>
        <v>#DIV/0!</v>
      </c>
      <c r="G35" s="18">
        <v>0</v>
      </c>
      <c r="H35" s="19"/>
      <c r="I35" s="19"/>
      <c r="J35" s="80" t="e">
        <f>ROUND((H35+I35)/(G35/100),1)</f>
        <v>#DIV/0!</v>
      </c>
      <c r="K35" s="18">
        <v>0</v>
      </c>
      <c r="L35" s="19"/>
      <c r="M35" s="19"/>
      <c r="N35" s="80" t="e">
        <f>ROUND((L35+M35)/(K35/100),1)</f>
        <v>#DIV/0!</v>
      </c>
      <c r="O35" s="66" t="e">
        <f t="shared" si="3"/>
        <v>#DIV/0!</v>
      </c>
    </row>
    <row r="36" spans="1:15" ht="15.75" thickBot="1">
      <c r="A36" s="22" t="s">
        <v>38</v>
      </c>
      <c r="B36" s="82"/>
      <c r="C36" s="83"/>
      <c r="D36" s="84"/>
      <c r="E36" s="84">
        <v>0</v>
      </c>
      <c r="F36" s="80" t="e">
        <f>ROUND((D36+E36)/(C36/100),1)</f>
        <v>#DIV/0!</v>
      </c>
      <c r="G36" s="83">
        <v>0</v>
      </c>
      <c r="H36" s="84"/>
      <c r="I36" s="84"/>
      <c r="J36" s="80" t="e">
        <f>ROUND((H36+I36)/(G36/100),1)</f>
        <v>#DIV/0!</v>
      </c>
      <c r="K36" s="83">
        <v>0</v>
      </c>
      <c r="L36" s="84"/>
      <c r="M36" s="84"/>
      <c r="N36" s="80" t="e">
        <f>ROUND((L36+M36)/(K36/100),1)</f>
        <v>#DIV/0!</v>
      </c>
      <c r="O36" s="66" t="e">
        <f t="shared" si="3"/>
        <v>#DIV/0!</v>
      </c>
    </row>
    <row r="37" spans="1:15" ht="15.75" thickBot="1">
      <c r="A37" s="23" t="s">
        <v>39</v>
      </c>
      <c r="B37" s="24">
        <f>SUM(B5:B36)</f>
        <v>35225690</v>
      </c>
      <c r="C37" s="25">
        <f>SUM(C5:C36)</f>
        <v>35474763</v>
      </c>
      <c r="D37" s="26">
        <f>SUM(D5:D36)</f>
        <v>18746975.37</v>
      </c>
      <c r="E37" s="27">
        <f>SUM(E5:E35)</f>
        <v>51440</v>
      </c>
      <c r="F37" s="81">
        <f t="shared" si="0"/>
        <v>53</v>
      </c>
      <c r="G37" s="25">
        <f>SUM(G5:G36)</f>
        <v>35674763</v>
      </c>
      <c r="H37" s="26">
        <f>SUM(H5:H36)</f>
        <v>26508682.87</v>
      </c>
      <c r="I37" s="26">
        <f>SUM(I5:I35)</f>
        <v>53910</v>
      </c>
      <c r="J37" s="81">
        <f t="shared" si="1"/>
        <v>74.5</v>
      </c>
      <c r="K37" s="24">
        <f>SUM(K5:K36)</f>
        <v>35650763</v>
      </c>
      <c r="L37" s="26">
        <f>SUM(L5:L36)</f>
        <v>35550858.85</v>
      </c>
      <c r="M37" s="27">
        <f>SUM(M5:M35)</f>
        <v>520939</v>
      </c>
      <c r="N37" s="81">
        <f t="shared" si="2"/>
        <v>101.2</v>
      </c>
      <c r="O37" s="66">
        <f t="shared" si="3"/>
        <v>102.4</v>
      </c>
    </row>
    <row r="38" spans="1:14" ht="15">
      <c r="A38" s="32"/>
      <c r="B38" s="104"/>
      <c r="C38" s="104"/>
      <c r="D38" s="181"/>
      <c r="E38" s="104"/>
      <c r="F38" s="105"/>
      <c r="G38" s="104"/>
      <c r="H38" s="104"/>
      <c r="I38" s="104"/>
      <c r="J38" s="105"/>
      <c r="K38" s="181"/>
      <c r="L38" s="181"/>
      <c r="M38" s="181"/>
      <c r="N38" s="105"/>
    </row>
    <row r="39" spans="1:14" ht="15.75" thickBot="1">
      <c r="A39" s="60" t="s">
        <v>57</v>
      </c>
      <c r="B39" s="106"/>
      <c r="C39" s="106"/>
      <c r="D39" s="182"/>
      <c r="E39" s="104"/>
      <c r="F39" s="105"/>
      <c r="G39" s="104"/>
      <c r="H39" s="104"/>
      <c r="I39" s="104"/>
      <c r="J39" s="105"/>
      <c r="K39" s="181"/>
      <c r="L39" s="181"/>
      <c r="M39" s="181"/>
      <c r="N39" s="105"/>
    </row>
    <row r="40" spans="1:14" ht="15">
      <c r="A40" s="29"/>
      <c r="B40" s="107" t="s">
        <v>10</v>
      </c>
      <c r="C40" s="108" t="s">
        <v>14</v>
      </c>
      <c r="D40" s="183" t="s">
        <v>15</v>
      </c>
      <c r="E40" s="104"/>
      <c r="F40" s="105"/>
      <c r="G40" s="104"/>
      <c r="H40" s="104"/>
      <c r="I40" s="104"/>
      <c r="J40" s="105"/>
      <c r="K40" s="181"/>
      <c r="L40" s="181"/>
      <c r="M40" s="181"/>
      <c r="N40" s="105"/>
    </row>
    <row r="41" spans="1:14" ht="15">
      <c r="A41" s="30" t="s">
        <v>58</v>
      </c>
      <c r="B41" s="110">
        <v>189049</v>
      </c>
      <c r="C41" s="111">
        <v>137841</v>
      </c>
      <c r="D41" s="112">
        <v>165085</v>
      </c>
      <c r="E41" s="104"/>
      <c r="F41" s="105"/>
      <c r="G41" s="104"/>
      <c r="H41" s="104"/>
      <c r="I41" s="104"/>
      <c r="J41" s="105"/>
      <c r="K41" s="181"/>
      <c r="L41" s="181"/>
      <c r="M41" s="181"/>
      <c r="N41" s="105"/>
    </row>
    <row r="42" spans="1:14" ht="15">
      <c r="A42" s="63" t="s">
        <v>61</v>
      </c>
      <c r="B42" s="110">
        <v>0</v>
      </c>
      <c r="C42" s="111">
        <v>0</v>
      </c>
      <c r="D42" s="112">
        <v>0</v>
      </c>
      <c r="E42" s="104"/>
      <c r="F42" s="105"/>
      <c r="G42" s="104"/>
      <c r="H42" s="104"/>
      <c r="I42" s="104"/>
      <c r="J42" s="105"/>
      <c r="K42" s="181"/>
      <c r="L42" s="181"/>
      <c r="M42" s="181"/>
      <c r="N42" s="105"/>
    </row>
    <row r="43" spans="1:14" ht="15">
      <c r="A43" s="63" t="s">
        <v>59</v>
      </c>
      <c r="B43" s="110">
        <v>137968.55</v>
      </c>
      <c r="C43" s="111">
        <v>20649.25</v>
      </c>
      <c r="D43" s="112">
        <v>679651.03</v>
      </c>
      <c r="E43" s="104"/>
      <c r="F43" s="105"/>
      <c r="G43" s="104"/>
      <c r="H43" s="104"/>
      <c r="I43" s="104"/>
      <c r="J43" s="105"/>
      <c r="K43" s="181"/>
      <c r="L43" s="181"/>
      <c r="M43" s="181"/>
      <c r="N43" s="105"/>
    </row>
    <row r="44" spans="1:14" ht="15.75" thickBot="1">
      <c r="A44" s="31" t="s">
        <v>60</v>
      </c>
      <c r="B44" s="113">
        <v>0</v>
      </c>
      <c r="C44" s="114">
        <v>0</v>
      </c>
      <c r="D44" s="115">
        <v>0</v>
      </c>
      <c r="E44" s="104"/>
      <c r="F44" s="105"/>
      <c r="G44" s="104"/>
      <c r="H44" s="104"/>
      <c r="I44" s="104"/>
      <c r="J44" s="105"/>
      <c r="K44" s="181"/>
      <c r="L44" s="181"/>
      <c r="M44" s="181"/>
      <c r="N44" s="105"/>
    </row>
    <row r="45" spans="1:14" ht="15">
      <c r="A45" s="32"/>
      <c r="B45" s="104"/>
      <c r="C45" s="104"/>
      <c r="D45" s="181"/>
      <c r="E45" s="104"/>
      <c r="F45" s="105"/>
      <c r="G45" s="104"/>
      <c r="H45" s="104"/>
      <c r="I45" s="104"/>
      <c r="J45" s="105"/>
      <c r="K45" s="181"/>
      <c r="L45" s="181"/>
      <c r="M45" s="181"/>
      <c r="N45" s="105"/>
    </row>
    <row r="47" spans="1:14" ht="16.5" thickBot="1">
      <c r="A47" s="1" t="s">
        <v>45</v>
      </c>
      <c r="B47" s="117" t="s">
        <v>1</v>
      </c>
      <c r="C47" s="117"/>
      <c r="D47" s="182"/>
      <c r="E47" s="87"/>
      <c r="F47" s="1"/>
      <c r="G47" s="117"/>
      <c r="H47" s="106"/>
      <c r="I47" s="87"/>
      <c r="J47" s="1"/>
      <c r="K47" s="191"/>
      <c r="L47" s="182"/>
      <c r="M47" s="182"/>
      <c r="N47" s="1"/>
    </row>
    <row r="48" spans="1:15" ht="15">
      <c r="A48" s="2" t="s">
        <v>2</v>
      </c>
      <c r="B48" s="92" t="s">
        <v>3</v>
      </c>
      <c r="C48" s="93" t="s">
        <v>4</v>
      </c>
      <c r="D48" s="179" t="s">
        <v>5</v>
      </c>
      <c r="E48" s="95"/>
      <c r="F48" s="3" t="s">
        <v>6</v>
      </c>
      <c r="G48" s="96" t="s">
        <v>4</v>
      </c>
      <c r="H48" s="94" t="s">
        <v>7</v>
      </c>
      <c r="I48" s="95"/>
      <c r="J48" s="3" t="s">
        <v>6</v>
      </c>
      <c r="K48" s="188" t="s">
        <v>4</v>
      </c>
      <c r="L48" s="179" t="s">
        <v>8</v>
      </c>
      <c r="M48" s="189"/>
      <c r="N48" s="3" t="s">
        <v>6</v>
      </c>
      <c r="O48" s="72" t="s">
        <v>62</v>
      </c>
    </row>
    <row r="49" spans="1:15" ht="15.75" thickBot="1">
      <c r="A49" s="4"/>
      <c r="B49" s="98" t="s">
        <v>9</v>
      </c>
      <c r="C49" s="99" t="s">
        <v>10</v>
      </c>
      <c r="D49" s="180" t="s">
        <v>11</v>
      </c>
      <c r="E49" s="100" t="s">
        <v>12</v>
      </c>
      <c r="F49" s="76" t="s">
        <v>13</v>
      </c>
      <c r="G49" s="101" t="s">
        <v>14</v>
      </c>
      <c r="H49" s="100" t="s">
        <v>11</v>
      </c>
      <c r="I49" s="100" t="s">
        <v>12</v>
      </c>
      <c r="J49" s="76" t="s">
        <v>13</v>
      </c>
      <c r="K49" s="190" t="s">
        <v>15</v>
      </c>
      <c r="L49" s="180" t="s">
        <v>11</v>
      </c>
      <c r="M49" s="180" t="s">
        <v>12</v>
      </c>
      <c r="N49" s="76" t="s">
        <v>13</v>
      </c>
      <c r="O49" s="73" t="s">
        <v>63</v>
      </c>
    </row>
    <row r="50" spans="1:15" ht="15">
      <c r="A50" s="33" t="s">
        <v>76</v>
      </c>
      <c r="B50" s="66"/>
      <c r="C50" s="34"/>
      <c r="D50" s="37"/>
      <c r="E50" s="130"/>
      <c r="F50" s="35" t="e">
        <f>ROUND((D50+E50)/(C50/100),1)</f>
        <v>#DIV/0!</v>
      </c>
      <c r="G50" s="34">
        <v>0</v>
      </c>
      <c r="H50" s="37"/>
      <c r="I50" s="130"/>
      <c r="J50" s="35" t="e">
        <f>ROUND((H50+I50)/(G50/100),1)</f>
        <v>#DIV/0!</v>
      </c>
      <c r="K50" s="34">
        <v>0</v>
      </c>
      <c r="L50" s="37"/>
      <c r="M50" s="38"/>
      <c r="N50" s="35" t="e">
        <f>ROUND((L50+M50)/(K50/100),1)</f>
        <v>#DIV/0!</v>
      </c>
      <c r="O50" s="66" t="e">
        <f aca="true" t="shared" si="4" ref="O50:O76">ROUND((L50+M50)/(B50/100),1)</f>
        <v>#DIV/0!</v>
      </c>
    </row>
    <row r="51" spans="1:15" ht="15">
      <c r="A51" s="39" t="s">
        <v>77</v>
      </c>
      <c r="B51" s="40">
        <v>2400000</v>
      </c>
      <c r="C51" s="41">
        <v>2400000</v>
      </c>
      <c r="D51" s="42">
        <v>1454937</v>
      </c>
      <c r="E51" s="131"/>
      <c r="F51" s="44">
        <f aca="true" t="shared" si="5" ref="F51:F76">ROUND((D51+E51)/(C51/100),1)</f>
        <v>60.6</v>
      </c>
      <c r="G51" s="41">
        <v>2400000</v>
      </c>
      <c r="H51" s="42">
        <v>1548921</v>
      </c>
      <c r="I51" s="131"/>
      <c r="J51" s="44">
        <f aca="true" t="shared" si="6" ref="J51:J76">ROUND((H51+I51)/(G51/100),1)</f>
        <v>64.5</v>
      </c>
      <c r="K51" s="41">
        <v>2400000</v>
      </c>
      <c r="L51" s="42">
        <v>2460839</v>
      </c>
      <c r="M51" s="43"/>
      <c r="N51" s="44">
        <f aca="true" t="shared" si="7" ref="N51:N76">ROUND((L51+M51)/(K51/100),1)</f>
        <v>102.5</v>
      </c>
      <c r="O51" s="66">
        <f t="shared" si="4"/>
        <v>102.5</v>
      </c>
    </row>
    <row r="52" spans="1:15" ht="15">
      <c r="A52" s="39" t="s">
        <v>46</v>
      </c>
      <c r="B52" s="40"/>
      <c r="C52" s="41"/>
      <c r="D52" s="42"/>
      <c r="E52" s="131"/>
      <c r="F52" s="44" t="e">
        <f t="shared" si="5"/>
        <v>#DIV/0!</v>
      </c>
      <c r="G52" s="41">
        <v>0</v>
      </c>
      <c r="H52" s="42"/>
      <c r="I52" s="131"/>
      <c r="J52" s="44" t="e">
        <f t="shared" si="6"/>
        <v>#DIV/0!</v>
      </c>
      <c r="K52" s="41">
        <v>0</v>
      </c>
      <c r="L52" s="42"/>
      <c r="M52" s="43"/>
      <c r="N52" s="44" t="e">
        <f t="shared" si="7"/>
        <v>#DIV/0!</v>
      </c>
      <c r="O52" s="66" t="e">
        <f t="shared" si="4"/>
        <v>#DIV/0!</v>
      </c>
    </row>
    <row r="53" spans="1:15" ht="15">
      <c r="A53" s="39" t="s">
        <v>78</v>
      </c>
      <c r="B53" s="40"/>
      <c r="C53" s="41"/>
      <c r="D53" s="42"/>
      <c r="E53" s="131"/>
      <c r="F53" s="44" t="e">
        <f t="shared" si="5"/>
        <v>#DIV/0!</v>
      </c>
      <c r="G53" s="41">
        <v>0</v>
      </c>
      <c r="H53" s="42"/>
      <c r="I53" s="131"/>
      <c r="J53" s="44" t="e">
        <f t="shared" si="6"/>
        <v>#DIV/0!</v>
      </c>
      <c r="K53" s="41">
        <v>0</v>
      </c>
      <c r="L53" s="42"/>
      <c r="M53" s="43"/>
      <c r="N53" s="44" t="e">
        <f t="shared" si="7"/>
        <v>#DIV/0!</v>
      </c>
      <c r="O53" s="66" t="e">
        <f t="shared" si="4"/>
        <v>#DIV/0!</v>
      </c>
    </row>
    <row r="54" spans="1:15" ht="15">
      <c r="A54" s="39" t="s">
        <v>79</v>
      </c>
      <c r="B54" s="40"/>
      <c r="C54" s="41"/>
      <c r="D54" s="42"/>
      <c r="E54" s="131"/>
      <c r="F54" s="44" t="e">
        <f t="shared" si="5"/>
        <v>#DIV/0!</v>
      </c>
      <c r="G54" s="41">
        <v>0</v>
      </c>
      <c r="H54" s="42"/>
      <c r="I54" s="131"/>
      <c r="J54" s="44" t="e">
        <f t="shared" si="6"/>
        <v>#DIV/0!</v>
      </c>
      <c r="K54" s="41">
        <v>0</v>
      </c>
      <c r="L54" s="42"/>
      <c r="M54" s="43"/>
      <c r="N54" s="44" t="e">
        <f t="shared" si="7"/>
        <v>#DIV/0!</v>
      </c>
      <c r="O54" s="66" t="e">
        <f t="shared" si="4"/>
        <v>#DIV/0!</v>
      </c>
    </row>
    <row r="55" spans="1:15" ht="15">
      <c r="A55" s="39" t="s">
        <v>47</v>
      </c>
      <c r="B55" s="40"/>
      <c r="C55" s="41"/>
      <c r="D55" s="42"/>
      <c r="E55" s="131"/>
      <c r="F55" s="44" t="e">
        <f t="shared" si="5"/>
        <v>#DIV/0!</v>
      </c>
      <c r="G55" s="41">
        <v>0</v>
      </c>
      <c r="H55" s="42"/>
      <c r="I55" s="131"/>
      <c r="J55" s="44" t="e">
        <f t="shared" si="6"/>
        <v>#DIV/0!</v>
      </c>
      <c r="K55" s="41">
        <v>0</v>
      </c>
      <c r="L55" s="42"/>
      <c r="M55" s="43"/>
      <c r="N55" s="44" t="e">
        <f t="shared" si="7"/>
        <v>#DIV/0!</v>
      </c>
      <c r="O55" s="66" t="e">
        <f t="shared" si="4"/>
        <v>#DIV/0!</v>
      </c>
    </row>
    <row r="56" spans="1:15" ht="15">
      <c r="A56" s="39" t="s">
        <v>80</v>
      </c>
      <c r="B56" s="40"/>
      <c r="C56" s="41"/>
      <c r="D56" s="42"/>
      <c r="E56" s="131"/>
      <c r="F56" s="44" t="e">
        <f t="shared" si="5"/>
        <v>#DIV/0!</v>
      </c>
      <c r="G56" s="41">
        <v>0</v>
      </c>
      <c r="H56" s="42"/>
      <c r="I56" s="131"/>
      <c r="J56" s="44" t="e">
        <f t="shared" si="6"/>
        <v>#DIV/0!</v>
      </c>
      <c r="K56" s="41">
        <v>0</v>
      </c>
      <c r="L56" s="42"/>
      <c r="M56" s="43"/>
      <c r="N56" s="44" t="e">
        <f t="shared" si="7"/>
        <v>#DIV/0!</v>
      </c>
      <c r="O56" s="66" t="e">
        <f t="shared" si="4"/>
        <v>#DIV/0!</v>
      </c>
    </row>
    <row r="57" spans="1:15" ht="15">
      <c r="A57" s="39" t="s">
        <v>81</v>
      </c>
      <c r="B57" s="40"/>
      <c r="C57" s="41"/>
      <c r="D57" s="42"/>
      <c r="E57" s="131"/>
      <c r="F57" s="44" t="e">
        <f t="shared" si="5"/>
        <v>#DIV/0!</v>
      </c>
      <c r="G57" s="41">
        <v>0</v>
      </c>
      <c r="H57" s="42"/>
      <c r="I57" s="131"/>
      <c r="J57" s="44" t="e">
        <f t="shared" si="6"/>
        <v>#DIV/0!</v>
      </c>
      <c r="K57" s="41">
        <v>0</v>
      </c>
      <c r="L57" s="42"/>
      <c r="M57" s="43"/>
      <c r="N57" s="44" t="e">
        <f t="shared" si="7"/>
        <v>#DIV/0!</v>
      </c>
      <c r="O57" s="66" t="e">
        <f t="shared" si="4"/>
        <v>#DIV/0!</v>
      </c>
    </row>
    <row r="58" spans="1:15" ht="15">
      <c r="A58" s="39" t="s">
        <v>48</v>
      </c>
      <c r="B58" s="40"/>
      <c r="C58" s="41"/>
      <c r="D58" s="42"/>
      <c r="E58" s="131"/>
      <c r="F58" s="44" t="e">
        <f t="shared" si="5"/>
        <v>#DIV/0!</v>
      </c>
      <c r="G58" s="41">
        <v>0</v>
      </c>
      <c r="H58" s="42"/>
      <c r="I58" s="131"/>
      <c r="J58" s="44" t="e">
        <f t="shared" si="6"/>
        <v>#DIV/0!</v>
      </c>
      <c r="K58" s="41">
        <v>0</v>
      </c>
      <c r="L58" s="42"/>
      <c r="M58" s="43"/>
      <c r="N58" s="44" t="e">
        <f t="shared" si="7"/>
        <v>#DIV/0!</v>
      </c>
      <c r="O58" s="66" t="e">
        <f t="shared" si="4"/>
        <v>#DIV/0!</v>
      </c>
    </row>
    <row r="59" spans="1:15" ht="15">
      <c r="A59" s="39" t="s">
        <v>49</v>
      </c>
      <c r="B59" s="40"/>
      <c r="C59" s="41"/>
      <c r="D59" s="42"/>
      <c r="E59" s="131"/>
      <c r="F59" s="44" t="e">
        <f t="shared" si="5"/>
        <v>#DIV/0!</v>
      </c>
      <c r="G59" s="41">
        <v>0</v>
      </c>
      <c r="H59" s="42"/>
      <c r="I59" s="131"/>
      <c r="J59" s="44" t="e">
        <f t="shared" si="6"/>
        <v>#DIV/0!</v>
      </c>
      <c r="K59" s="41">
        <v>0</v>
      </c>
      <c r="L59" s="42"/>
      <c r="M59" s="43"/>
      <c r="N59" s="44" t="e">
        <f t="shared" si="7"/>
        <v>#DIV/0!</v>
      </c>
      <c r="O59" s="66" t="e">
        <f t="shared" si="4"/>
        <v>#DIV/0!</v>
      </c>
    </row>
    <row r="60" spans="1:15" ht="15">
      <c r="A60" s="39" t="s">
        <v>50</v>
      </c>
      <c r="B60" s="40"/>
      <c r="C60" s="41"/>
      <c r="D60" s="42"/>
      <c r="E60" s="131"/>
      <c r="F60" s="44" t="e">
        <f t="shared" si="5"/>
        <v>#DIV/0!</v>
      </c>
      <c r="G60" s="41">
        <v>0</v>
      </c>
      <c r="H60" s="42"/>
      <c r="I60" s="131"/>
      <c r="J60" s="44" t="e">
        <f t="shared" si="6"/>
        <v>#DIV/0!</v>
      </c>
      <c r="K60" s="41">
        <v>0</v>
      </c>
      <c r="L60" s="42"/>
      <c r="M60" s="43"/>
      <c r="N60" s="44" t="e">
        <f t="shared" si="7"/>
        <v>#DIV/0!</v>
      </c>
      <c r="O60" s="66" t="e">
        <f t="shared" si="4"/>
        <v>#DIV/0!</v>
      </c>
    </row>
    <row r="61" spans="1:15" ht="15">
      <c r="A61" s="39" t="s">
        <v>82</v>
      </c>
      <c r="B61" s="40">
        <v>800000</v>
      </c>
      <c r="C61" s="41">
        <v>900000</v>
      </c>
      <c r="D61" s="42">
        <v>371266</v>
      </c>
      <c r="E61" s="131">
        <v>382752</v>
      </c>
      <c r="F61" s="44">
        <f t="shared" si="5"/>
        <v>83.8</v>
      </c>
      <c r="G61" s="41">
        <v>1100000</v>
      </c>
      <c r="H61" s="42">
        <v>675008</v>
      </c>
      <c r="I61" s="131">
        <v>429457</v>
      </c>
      <c r="J61" s="44">
        <f t="shared" si="6"/>
        <v>100.4</v>
      </c>
      <c r="K61" s="41">
        <v>1100000</v>
      </c>
      <c r="L61" s="42">
        <v>705720</v>
      </c>
      <c r="M61" s="43">
        <v>567507</v>
      </c>
      <c r="N61" s="44">
        <f t="shared" si="7"/>
        <v>115.7</v>
      </c>
      <c r="O61" s="66">
        <f t="shared" si="4"/>
        <v>159.2</v>
      </c>
    </row>
    <row r="62" spans="1:15" ht="15">
      <c r="A62" s="39" t="s">
        <v>51</v>
      </c>
      <c r="B62" s="40">
        <v>1000</v>
      </c>
      <c r="C62" s="41">
        <v>800</v>
      </c>
      <c r="D62" s="42">
        <v>386.86</v>
      </c>
      <c r="E62" s="131"/>
      <c r="F62" s="44">
        <f t="shared" si="5"/>
        <v>48.4</v>
      </c>
      <c r="G62" s="41">
        <v>800</v>
      </c>
      <c r="H62" s="42">
        <v>578.96</v>
      </c>
      <c r="I62" s="131"/>
      <c r="J62" s="44">
        <f t="shared" si="6"/>
        <v>72.4</v>
      </c>
      <c r="K62" s="41">
        <v>800</v>
      </c>
      <c r="L62" s="42">
        <v>752.45</v>
      </c>
      <c r="M62" s="43"/>
      <c r="N62" s="44">
        <f t="shared" si="7"/>
        <v>94.1</v>
      </c>
      <c r="O62" s="66">
        <f t="shared" si="4"/>
        <v>75.2</v>
      </c>
    </row>
    <row r="63" spans="1:15" ht="15">
      <c r="A63" s="39" t="s">
        <v>52</v>
      </c>
      <c r="B63" s="40"/>
      <c r="C63" s="41"/>
      <c r="D63" s="42"/>
      <c r="E63" s="131"/>
      <c r="F63" s="44" t="e">
        <f t="shared" si="5"/>
        <v>#DIV/0!</v>
      </c>
      <c r="G63" s="41">
        <v>0</v>
      </c>
      <c r="H63" s="42"/>
      <c r="I63" s="131"/>
      <c r="J63" s="44" t="e">
        <f t="shared" si="6"/>
        <v>#DIV/0!</v>
      </c>
      <c r="K63" s="41">
        <v>0</v>
      </c>
      <c r="L63" s="42"/>
      <c r="M63" s="43"/>
      <c r="N63" s="44" t="e">
        <f t="shared" si="7"/>
        <v>#DIV/0!</v>
      </c>
      <c r="O63" s="66" t="e">
        <f t="shared" si="4"/>
        <v>#DIV/0!</v>
      </c>
    </row>
    <row r="64" spans="1:15" ht="15">
      <c r="A64" s="39" t="s">
        <v>53</v>
      </c>
      <c r="B64" s="40"/>
      <c r="C64" s="41"/>
      <c r="D64" s="42"/>
      <c r="E64" s="131"/>
      <c r="F64" s="44" t="e">
        <f t="shared" si="5"/>
        <v>#DIV/0!</v>
      </c>
      <c r="G64" s="41">
        <v>0</v>
      </c>
      <c r="H64" s="42"/>
      <c r="I64" s="131"/>
      <c r="J64" s="44" t="e">
        <f t="shared" si="6"/>
        <v>#DIV/0!</v>
      </c>
      <c r="K64" s="41">
        <v>0</v>
      </c>
      <c r="L64" s="42"/>
      <c r="M64" s="43"/>
      <c r="N64" s="44" t="e">
        <f t="shared" si="7"/>
        <v>#DIV/0!</v>
      </c>
      <c r="O64" s="66" t="e">
        <f t="shared" si="4"/>
        <v>#DIV/0!</v>
      </c>
    </row>
    <row r="65" spans="1:15" ht="15">
      <c r="A65" s="39" t="s">
        <v>83</v>
      </c>
      <c r="B65" s="40"/>
      <c r="C65" s="41"/>
      <c r="D65" s="42"/>
      <c r="E65" s="131"/>
      <c r="F65" s="44" t="e">
        <f t="shared" si="5"/>
        <v>#DIV/0!</v>
      </c>
      <c r="G65" s="41">
        <v>0</v>
      </c>
      <c r="H65" s="42"/>
      <c r="I65" s="131"/>
      <c r="J65" s="44" t="e">
        <f t="shared" si="6"/>
        <v>#DIV/0!</v>
      </c>
      <c r="K65" s="41">
        <v>0</v>
      </c>
      <c r="L65" s="42"/>
      <c r="M65" s="43"/>
      <c r="N65" s="44" t="e">
        <f t="shared" si="7"/>
        <v>#DIV/0!</v>
      </c>
      <c r="O65" s="66" t="e">
        <f t="shared" si="4"/>
        <v>#DIV/0!</v>
      </c>
    </row>
    <row r="66" spans="1:15" ht="15">
      <c r="A66" s="46" t="s">
        <v>54</v>
      </c>
      <c r="B66" s="40">
        <f>SUM(B50:B65)</f>
        <v>3201000</v>
      </c>
      <c r="C66" s="41">
        <f>SUM(C50:C65)</f>
        <v>3300800</v>
      </c>
      <c r="D66" s="42">
        <f>SUM(D50:D65)</f>
        <v>1826589.86</v>
      </c>
      <c r="E66" s="132">
        <f>SUM(E50:E65)</f>
        <v>382752</v>
      </c>
      <c r="F66" s="44">
        <f t="shared" si="5"/>
        <v>66.9</v>
      </c>
      <c r="G66" s="41">
        <f>SUM(G50:G65)</f>
        <v>3500800</v>
      </c>
      <c r="H66" s="42">
        <f>SUM(H50:H65)</f>
        <v>2224507.96</v>
      </c>
      <c r="I66" s="132">
        <f>SUM(I50:I65)</f>
        <v>429457</v>
      </c>
      <c r="J66" s="44">
        <f t="shared" si="6"/>
        <v>75.8</v>
      </c>
      <c r="K66" s="41">
        <f>SUM(K50:K65)</f>
        <v>3500800</v>
      </c>
      <c r="L66" s="42">
        <f>SUM(L50:L65)</f>
        <v>3167311.45</v>
      </c>
      <c r="M66" s="43">
        <f>SUM(M50:M65)</f>
        <v>567507</v>
      </c>
      <c r="N66" s="44">
        <f t="shared" si="7"/>
        <v>106.7</v>
      </c>
      <c r="O66" s="66">
        <f t="shared" si="4"/>
        <v>116.7</v>
      </c>
    </row>
    <row r="67" spans="1:15" ht="15">
      <c r="A67" s="39" t="s">
        <v>84</v>
      </c>
      <c r="B67" s="47"/>
      <c r="C67" s="48"/>
      <c r="D67" s="49"/>
      <c r="E67" s="50"/>
      <c r="F67" s="44" t="e">
        <f t="shared" si="5"/>
        <v>#DIV/0!</v>
      </c>
      <c r="G67" s="48">
        <v>0</v>
      </c>
      <c r="H67" s="49"/>
      <c r="I67" s="133"/>
      <c r="J67" s="44" t="e">
        <f t="shared" si="6"/>
        <v>#DIV/0!</v>
      </c>
      <c r="K67" s="48">
        <v>0</v>
      </c>
      <c r="L67" s="49"/>
      <c r="M67" s="50"/>
      <c r="N67" s="44" t="e">
        <f t="shared" si="7"/>
        <v>#DIV/0!</v>
      </c>
      <c r="O67" s="66" t="e">
        <f t="shared" si="4"/>
        <v>#DIV/0!</v>
      </c>
    </row>
    <row r="68" spans="1:15" ht="15">
      <c r="A68" s="39" t="s">
        <v>85</v>
      </c>
      <c r="B68" s="47">
        <v>5626980</v>
      </c>
      <c r="C68" s="48">
        <v>5626980</v>
      </c>
      <c r="D68" s="49">
        <v>2813490</v>
      </c>
      <c r="E68" s="134"/>
      <c r="F68" s="52">
        <f t="shared" si="5"/>
        <v>50</v>
      </c>
      <c r="G68" s="48">
        <v>5626980</v>
      </c>
      <c r="H68" s="49">
        <v>4129304.25</v>
      </c>
      <c r="I68" s="134"/>
      <c r="J68" s="52">
        <f t="shared" si="6"/>
        <v>73.4</v>
      </c>
      <c r="K68" s="48">
        <v>5602980</v>
      </c>
      <c r="L68" s="49">
        <v>5602980</v>
      </c>
      <c r="M68" s="50"/>
      <c r="N68" s="52">
        <f t="shared" si="7"/>
        <v>100</v>
      </c>
      <c r="O68" s="66">
        <f t="shared" si="4"/>
        <v>99.6</v>
      </c>
    </row>
    <row r="69" spans="1:15" ht="15">
      <c r="A69" s="46" t="s">
        <v>86</v>
      </c>
      <c r="B69" s="163">
        <v>0</v>
      </c>
      <c r="C69" s="53">
        <v>68500</v>
      </c>
      <c r="D69" s="54">
        <v>68500</v>
      </c>
      <c r="E69" s="55"/>
      <c r="F69" s="52">
        <f t="shared" si="5"/>
        <v>100</v>
      </c>
      <c r="G69" s="53">
        <v>68500</v>
      </c>
      <c r="H69" s="54">
        <v>68500</v>
      </c>
      <c r="I69" s="55"/>
      <c r="J69" s="52">
        <f t="shared" si="6"/>
        <v>100</v>
      </c>
      <c r="K69" s="53">
        <v>68500</v>
      </c>
      <c r="L69" s="54">
        <v>68500</v>
      </c>
      <c r="M69" s="55"/>
      <c r="N69" s="52">
        <f t="shared" si="7"/>
        <v>100</v>
      </c>
      <c r="O69" s="66" t="e">
        <f t="shared" si="4"/>
        <v>#DIV/0!</v>
      </c>
    </row>
    <row r="70" spans="1:15" ht="15">
      <c r="A70" s="39" t="s">
        <v>87</v>
      </c>
      <c r="B70" s="40">
        <v>26397710</v>
      </c>
      <c r="C70" s="41">
        <v>26478483</v>
      </c>
      <c r="D70" s="42">
        <v>13858303.6</v>
      </c>
      <c r="E70" s="131"/>
      <c r="F70" s="52">
        <f t="shared" si="5"/>
        <v>52.3</v>
      </c>
      <c r="G70" s="41">
        <v>26478483</v>
      </c>
      <c r="H70" s="42">
        <v>21676199</v>
      </c>
      <c r="I70" s="131"/>
      <c r="J70" s="52">
        <f t="shared" si="6"/>
        <v>81.9</v>
      </c>
      <c r="K70" s="41">
        <v>26478483</v>
      </c>
      <c r="L70" s="42">
        <v>26787801.6</v>
      </c>
      <c r="M70" s="43"/>
      <c r="N70" s="52">
        <f t="shared" si="7"/>
        <v>101.2</v>
      </c>
      <c r="O70" s="66">
        <f t="shared" si="4"/>
        <v>101.5</v>
      </c>
    </row>
    <row r="71" spans="1:15" ht="15">
      <c r="A71" s="39" t="s">
        <v>88</v>
      </c>
      <c r="B71" s="40"/>
      <c r="C71" s="41"/>
      <c r="D71" s="42"/>
      <c r="E71" s="131"/>
      <c r="F71" s="44" t="e">
        <f t="shared" si="5"/>
        <v>#DIV/0!</v>
      </c>
      <c r="G71" s="41">
        <v>0</v>
      </c>
      <c r="H71" s="42"/>
      <c r="I71" s="131"/>
      <c r="J71" s="44" t="e">
        <f t="shared" si="6"/>
        <v>#DIV/0!</v>
      </c>
      <c r="K71" s="41">
        <v>0</v>
      </c>
      <c r="L71" s="42"/>
      <c r="M71" s="43"/>
      <c r="N71" s="44" t="e">
        <f t="shared" si="7"/>
        <v>#DIV/0!</v>
      </c>
      <c r="O71" s="66" t="e">
        <f t="shared" si="4"/>
        <v>#DIV/0!</v>
      </c>
    </row>
    <row r="72" spans="1:15" ht="15">
      <c r="A72" s="39" t="s">
        <v>89</v>
      </c>
      <c r="B72" s="40"/>
      <c r="C72" s="41"/>
      <c r="D72" s="42"/>
      <c r="E72" s="131"/>
      <c r="F72" s="52" t="e">
        <f t="shared" si="5"/>
        <v>#DIV/0!</v>
      </c>
      <c r="G72" s="41">
        <v>0</v>
      </c>
      <c r="H72" s="42"/>
      <c r="I72" s="131"/>
      <c r="J72" s="52" t="e">
        <f t="shared" si="6"/>
        <v>#DIV/0!</v>
      </c>
      <c r="K72" s="41">
        <v>0</v>
      </c>
      <c r="L72" s="42"/>
      <c r="M72" s="43"/>
      <c r="N72" s="52" t="e">
        <f t="shared" si="7"/>
        <v>#DIV/0!</v>
      </c>
      <c r="O72" s="66" t="e">
        <f t="shared" si="4"/>
        <v>#DIV/0!</v>
      </c>
    </row>
    <row r="73" spans="1:15" ht="15">
      <c r="A73" s="39" t="s">
        <v>90</v>
      </c>
      <c r="B73" s="40"/>
      <c r="C73" s="41"/>
      <c r="D73" s="42"/>
      <c r="E73" s="131"/>
      <c r="F73" s="52" t="e">
        <f t="shared" si="5"/>
        <v>#DIV/0!</v>
      </c>
      <c r="G73" s="41">
        <v>0</v>
      </c>
      <c r="H73" s="42"/>
      <c r="I73" s="131"/>
      <c r="J73" s="52" t="e">
        <f t="shared" si="6"/>
        <v>#DIV/0!</v>
      </c>
      <c r="K73" s="41">
        <v>0</v>
      </c>
      <c r="L73" s="42"/>
      <c r="M73" s="43"/>
      <c r="N73" s="52" t="e">
        <f t="shared" si="7"/>
        <v>#DIV/0!</v>
      </c>
      <c r="O73" s="66" t="e">
        <f t="shared" si="4"/>
        <v>#DIV/0!</v>
      </c>
    </row>
    <row r="74" spans="1:15" ht="15">
      <c r="A74" s="46" t="s">
        <v>91</v>
      </c>
      <c r="B74" s="40">
        <f>SUM(B68:B73)</f>
        <v>32024690</v>
      </c>
      <c r="C74" s="41">
        <f>SUM(C68:C73)</f>
        <v>32173963</v>
      </c>
      <c r="D74" s="42">
        <f>SUM(D68:D73)</f>
        <v>16740293.6</v>
      </c>
      <c r="E74" s="43"/>
      <c r="F74" s="44">
        <f t="shared" si="5"/>
        <v>52</v>
      </c>
      <c r="G74" s="41">
        <f>SUM(G68:G73)</f>
        <v>32173963</v>
      </c>
      <c r="H74" s="42">
        <f>SUM(H68:H73)</f>
        <v>25874003.25</v>
      </c>
      <c r="I74" s="132">
        <f>SUM(I68:I73)</f>
        <v>0</v>
      </c>
      <c r="J74" s="44">
        <f t="shared" si="6"/>
        <v>80.4</v>
      </c>
      <c r="K74" s="41">
        <f>SUM(K68:K73)</f>
        <v>32149963</v>
      </c>
      <c r="L74" s="42">
        <f>SUM(L68:L73)</f>
        <v>32459281.6</v>
      </c>
      <c r="M74" s="43">
        <f>SUM(M68:M73)</f>
        <v>0</v>
      </c>
      <c r="N74" s="44">
        <f t="shared" si="7"/>
        <v>101</v>
      </c>
      <c r="O74" s="66">
        <f t="shared" si="4"/>
        <v>101.4</v>
      </c>
    </row>
    <row r="75" spans="1:15" ht="15.75" thickBot="1">
      <c r="A75" s="56" t="s">
        <v>55</v>
      </c>
      <c r="B75" s="47">
        <f>B66+B74</f>
        <v>35225690</v>
      </c>
      <c r="C75" s="48">
        <f>C66+C74</f>
        <v>35474763</v>
      </c>
      <c r="D75" s="49">
        <f>D66+D74</f>
        <v>18566883.46</v>
      </c>
      <c r="E75" s="133">
        <f>E66+E74</f>
        <v>382752</v>
      </c>
      <c r="F75" s="52">
        <f t="shared" si="5"/>
        <v>53.4</v>
      </c>
      <c r="G75" s="48">
        <f>G66+G74</f>
        <v>35674763</v>
      </c>
      <c r="H75" s="49">
        <f>H66+H74</f>
        <v>28098511.21</v>
      </c>
      <c r="I75" s="168">
        <f>I66+I74</f>
        <v>429457</v>
      </c>
      <c r="J75" s="52">
        <f t="shared" si="6"/>
        <v>80</v>
      </c>
      <c r="K75" s="48">
        <f>K66+K74</f>
        <v>35650763</v>
      </c>
      <c r="L75" s="49">
        <f>L66+L74</f>
        <v>35626593.050000004</v>
      </c>
      <c r="M75" s="50">
        <f>M66+M74</f>
        <v>567507</v>
      </c>
      <c r="N75" s="52">
        <f t="shared" si="7"/>
        <v>101.5</v>
      </c>
      <c r="O75" s="66">
        <f t="shared" si="4"/>
        <v>102.7</v>
      </c>
    </row>
    <row r="76" spans="1:15" ht="15.75" thickBot="1">
      <c r="A76" s="57" t="s">
        <v>56</v>
      </c>
      <c r="B76" s="58">
        <f>B75-B37</f>
        <v>0</v>
      </c>
      <c r="C76" s="58">
        <f>C75-C37</f>
        <v>0</v>
      </c>
      <c r="D76" s="58">
        <f>D75-D37</f>
        <v>-180091.91000000015</v>
      </c>
      <c r="E76" s="58">
        <f>E75-E37</f>
        <v>331312</v>
      </c>
      <c r="F76" s="59" t="e">
        <f t="shared" si="5"/>
        <v>#DIV/0!</v>
      </c>
      <c r="G76" s="58">
        <f>G75-G37</f>
        <v>0</v>
      </c>
      <c r="H76" s="58">
        <f>H75-H37</f>
        <v>1589828.3399999999</v>
      </c>
      <c r="I76" s="169">
        <f>I75-I37</f>
        <v>375547</v>
      </c>
      <c r="J76" s="59" t="e">
        <f t="shared" si="6"/>
        <v>#DIV/0!</v>
      </c>
      <c r="K76" s="58">
        <f>K75-K37</f>
        <v>0</v>
      </c>
      <c r="L76" s="58">
        <f>L75-L37</f>
        <v>75734.20000000298</v>
      </c>
      <c r="M76" s="58">
        <f>M75-M37</f>
        <v>46568</v>
      </c>
      <c r="N76" s="59" t="e">
        <f t="shared" si="7"/>
        <v>#DIV/0!</v>
      </c>
      <c r="O76" s="66" t="e">
        <f t="shared" si="4"/>
        <v>#DIV/0!</v>
      </c>
    </row>
    <row r="77" spans="1:15" s="77" customFormat="1" ht="15.75" thickBot="1">
      <c r="A77" s="129" t="s">
        <v>93</v>
      </c>
      <c r="B77" s="128"/>
      <c r="C77" s="124"/>
      <c r="D77" s="125">
        <f>D76+E76</f>
        <v>151220.08999999985</v>
      </c>
      <c r="E77" s="125"/>
      <c r="F77" s="125"/>
      <c r="G77" s="125"/>
      <c r="H77" s="125">
        <f>H76+I76</f>
        <v>1965375.3399999999</v>
      </c>
      <c r="I77" s="125"/>
      <c r="J77" s="125"/>
      <c r="K77" s="125"/>
      <c r="L77" s="125">
        <f>L76+M76</f>
        <v>122302.20000000298</v>
      </c>
      <c r="M77" s="125"/>
      <c r="N77" s="126"/>
      <c r="O77" s="127"/>
    </row>
    <row r="78" ht="15">
      <c r="L78" s="182"/>
    </row>
    <row r="79" spans="1:7" ht="15.75" thickBot="1">
      <c r="A79" s="28" t="s">
        <v>40</v>
      </c>
      <c r="B79" s="118"/>
      <c r="C79" s="87"/>
      <c r="D79" s="178"/>
      <c r="G79" s="164" t="s">
        <v>105</v>
      </c>
    </row>
    <row r="80" spans="1:7" ht="15.75" thickBot="1">
      <c r="A80" s="29"/>
      <c r="B80" s="119" t="s">
        <v>10</v>
      </c>
      <c r="C80" s="120" t="s">
        <v>14</v>
      </c>
      <c r="D80" s="185" t="s">
        <v>15</v>
      </c>
      <c r="G80" s="164" t="s">
        <v>106</v>
      </c>
    </row>
    <row r="81" spans="1:7" ht="15">
      <c r="A81" s="30" t="s">
        <v>41</v>
      </c>
      <c r="B81" s="67">
        <v>655399.42</v>
      </c>
      <c r="C81" s="68">
        <v>655399.42</v>
      </c>
      <c r="D81" s="69">
        <v>523586.42</v>
      </c>
      <c r="G81" s="164" t="s">
        <v>107</v>
      </c>
    </row>
    <row r="82" spans="1:7" ht="15">
      <c r="A82" s="30" t="s">
        <v>42</v>
      </c>
      <c r="B82" s="70">
        <v>63500</v>
      </c>
      <c r="C82" s="61">
        <v>63500</v>
      </c>
      <c r="D82" s="62">
        <v>63500</v>
      </c>
      <c r="G82" s="164" t="s">
        <v>108</v>
      </c>
    </row>
    <row r="83" spans="1:7" ht="15">
      <c r="A83" s="30" t="s">
        <v>43</v>
      </c>
      <c r="B83" s="70">
        <v>282100.38</v>
      </c>
      <c r="C83" s="61">
        <v>239052.38</v>
      </c>
      <c r="D83" s="62">
        <v>207112.38</v>
      </c>
      <c r="G83" s="164" t="s">
        <v>109</v>
      </c>
    </row>
    <row r="84" spans="1:7" ht="15">
      <c r="A84" s="30" t="s">
        <v>44</v>
      </c>
      <c r="B84" s="70"/>
      <c r="C84" s="61">
        <v>15511.54</v>
      </c>
      <c r="D84" s="62">
        <v>15511.54</v>
      </c>
      <c r="G84" s="164" t="s">
        <v>110</v>
      </c>
    </row>
    <row r="85" spans="1:7" ht="15">
      <c r="A85" s="30" t="s">
        <v>92</v>
      </c>
      <c r="B85" s="70">
        <v>127848.08</v>
      </c>
      <c r="C85" s="61">
        <v>112336.54</v>
      </c>
      <c r="D85" s="62">
        <v>1603023.94</v>
      </c>
      <c r="G85" s="164" t="s">
        <v>111</v>
      </c>
    </row>
    <row r="86" spans="1:7" ht="15.75" thickBot="1">
      <c r="A86" s="31" t="s">
        <v>64</v>
      </c>
      <c r="B86" s="71">
        <v>212683.08</v>
      </c>
      <c r="C86" s="170">
        <v>212683.08</v>
      </c>
      <c r="D86" s="65">
        <v>244656.08</v>
      </c>
      <c r="G86" s="164" t="s">
        <v>112</v>
      </c>
    </row>
    <row r="87" ht="15">
      <c r="G87" s="16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67">
      <selection activeCell="Q82" sqref="Q82"/>
    </sheetView>
  </sheetViews>
  <sheetFormatPr defaultColWidth="9.140625" defaultRowHeight="15"/>
  <cols>
    <col min="1" max="1" width="22.421875" style="0" customWidth="1"/>
    <col min="2" max="2" width="13.7109375" style="116" customWidth="1"/>
    <col min="3" max="3" width="14.421875" style="116" customWidth="1"/>
    <col min="4" max="4" width="12.7109375" style="116" customWidth="1"/>
    <col min="5" max="5" width="12.7109375" style="0" customWidth="1"/>
    <col min="6" max="6" width="6.57421875" style="0" customWidth="1"/>
    <col min="7" max="7" width="14.00390625" style="116" customWidth="1"/>
    <col min="8" max="8" width="13.140625" style="116" customWidth="1"/>
    <col min="9" max="9" width="12.7109375" style="0" customWidth="1"/>
    <col min="10" max="10" width="6.57421875" style="0" customWidth="1"/>
    <col min="11" max="11" width="13.57421875" style="116" customWidth="1"/>
    <col min="12" max="12" width="12.7109375" style="116" customWidth="1"/>
    <col min="13" max="13" width="12.7109375" style="0" customWidth="1"/>
    <col min="14" max="14" width="6.57421875" style="0" customWidth="1"/>
    <col min="15" max="15" width="7.00390625" style="0" bestFit="1" customWidth="1"/>
  </cols>
  <sheetData>
    <row r="1" spans="1:14" ht="15">
      <c r="A1" s="85" t="s">
        <v>65</v>
      </c>
      <c r="B1" s="86"/>
      <c r="C1" s="86"/>
      <c r="D1" s="87"/>
      <c r="E1" s="88" t="s">
        <v>66</v>
      </c>
      <c r="F1" s="85"/>
      <c r="G1" s="86" t="s">
        <v>95</v>
      </c>
      <c r="H1" s="87"/>
      <c r="I1" s="87"/>
      <c r="J1" s="85"/>
      <c r="K1" s="89"/>
      <c r="L1" s="87"/>
      <c r="N1" s="85"/>
    </row>
    <row r="2" spans="1:14" ht="16.5" thickBot="1">
      <c r="A2" s="1" t="s">
        <v>0</v>
      </c>
      <c r="B2" s="90" t="s">
        <v>1</v>
      </c>
      <c r="C2" s="90"/>
      <c r="D2" s="87"/>
      <c r="E2" s="87"/>
      <c r="F2" s="1"/>
      <c r="G2" s="90"/>
      <c r="H2" s="87"/>
      <c r="I2" s="87"/>
      <c r="J2" s="1"/>
      <c r="K2" s="91"/>
      <c r="L2" s="87"/>
      <c r="N2" s="1"/>
    </row>
    <row r="3" spans="1:15" ht="15">
      <c r="A3" s="2" t="s">
        <v>2</v>
      </c>
      <c r="B3" s="92" t="s">
        <v>3</v>
      </c>
      <c r="C3" s="93" t="s">
        <v>4</v>
      </c>
      <c r="D3" s="94" t="s">
        <v>5</v>
      </c>
      <c r="E3" s="95"/>
      <c r="F3" s="3" t="s">
        <v>6</v>
      </c>
      <c r="G3" s="96" t="s">
        <v>4</v>
      </c>
      <c r="H3" s="94" t="s">
        <v>7</v>
      </c>
      <c r="I3" s="95"/>
      <c r="J3" s="3" t="s">
        <v>6</v>
      </c>
      <c r="K3" s="97" t="s">
        <v>4</v>
      </c>
      <c r="L3" s="94" t="s">
        <v>8</v>
      </c>
      <c r="M3" s="74"/>
      <c r="N3" s="3" t="s">
        <v>6</v>
      </c>
      <c r="O3" s="72" t="s">
        <v>62</v>
      </c>
    </row>
    <row r="4" spans="1:15" ht="15.75" customHeight="1" thickBot="1">
      <c r="A4" s="4"/>
      <c r="B4" s="98" t="s">
        <v>9</v>
      </c>
      <c r="C4" s="99" t="s">
        <v>10</v>
      </c>
      <c r="D4" s="100" t="s">
        <v>11</v>
      </c>
      <c r="E4" s="100" t="s">
        <v>12</v>
      </c>
      <c r="F4" s="76" t="s">
        <v>13</v>
      </c>
      <c r="G4" s="101" t="s">
        <v>14</v>
      </c>
      <c r="H4" s="100" t="s">
        <v>11</v>
      </c>
      <c r="I4" s="100" t="s">
        <v>12</v>
      </c>
      <c r="J4" s="76" t="s">
        <v>13</v>
      </c>
      <c r="K4" s="102" t="s">
        <v>15</v>
      </c>
      <c r="L4" s="100" t="s">
        <v>11</v>
      </c>
      <c r="M4" s="75" t="s">
        <v>12</v>
      </c>
      <c r="N4" s="76" t="s">
        <v>13</v>
      </c>
      <c r="O4" s="73" t="s">
        <v>63</v>
      </c>
    </row>
    <row r="5" spans="1:15" ht="15.75" customHeight="1">
      <c r="A5" s="5" t="s">
        <v>16</v>
      </c>
      <c r="B5" s="6">
        <v>600000</v>
      </c>
      <c r="C5" s="7">
        <v>600000</v>
      </c>
      <c r="D5" s="8">
        <v>264502.6</v>
      </c>
      <c r="E5" s="8">
        <v>5762.5</v>
      </c>
      <c r="F5" s="78">
        <f>ROUND((D5+E5)/(C5/100),1)</f>
        <v>45</v>
      </c>
      <c r="G5" s="9">
        <v>600000</v>
      </c>
      <c r="H5" s="8">
        <v>428237.68</v>
      </c>
      <c r="I5" s="8">
        <v>5832.5</v>
      </c>
      <c r="J5" s="78">
        <f>ROUND((H5+I5)/(G5/100),1)</f>
        <v>72.3</v>
      </c>
      <c r="K5" s="10">
        <v>633451.74</v>
      </c>
      <c r="L5" s="8">
        <v>618389.78</v>
      </c>
      <c r="M5" s="8">
        <v>15061.96</v>
      </c>
      <c r="N5" s="78">
        <f>ROUND((L5+M5)/(K5/100),1)</f>
        <v>100</v>
      </c>
      <c r="O5" s="66">
        <f>ROUND((L5+M5)/(B5/100),1)</f>
        <v>105.6</v>
      </c>
    </row>
    <row r="6" spans="1:15" ht="15.75" customHeight="1">
      <c r="A6" s="11" t="s">
        <v>17</v>
      </c>
      <c r="B6" s="12">
        <v>300000</v>
      </c>
      <c r="C6" s="13">
        <v>300000</v>
      </c>
      <c r="D6" s="14">
        <v>115143</v>
      </c>
      <c r="E6" s="14">
        <v>25318</v>
      </c>
      <c r="F6" s="79">
        <f aca="true" t="shared" si="0" ref="F6:F37">ROUND((D6+E6)/(C6/100),1)</f>
        <v>46.8</v>
      </c>
      <c r="G6" s="15">
        <v>300000</v>
      </c>
      <c r="H6" s="14">
        <v>147372</v>
      </c>
      <c r="I6" s="14">
        <v>25458</v>
      </c>
      <c r="J6" s="79">
        <f aca="true" t="shared" si="1" ref="J6:J37">ROUND((H6+I6)/(G6/100),1)</f>
        <v>57.6</v>
      </c>
      <c r="K6" s="16">
        <v>277392</v>
      </c>
      <c r="L6" s="14">
        <v>241661</v>
      </c>
      <c r="M6" s="14">
        <v>35731</v>
      </c>
      <c r="N6" s="79">
        <f aca="true" t="shared" si="2" ref="N6:N37">ROUND((L6+M6)/(K6/100),1)</f>
        <v>100</v>
      </c>
      <c r="O6" s="66">
        <f aca="true" t="shared" si="3" ref="O6:O37">ROUND((L6+M6)/(B6/100),1)</f>
        <v>92.5</v>
      </c>
    </row>
    <row r="7" spans="1:15" ht="15.75" customHeight="1">
      <c r="A7" s="11" t="s">
        <v>18</v>
      </c>
      <c r="B7" s="12">
        <v>1100000</v>
      </c>
      <c r="C7" s="13">
        <v>1100000</v>
      </c>
      <c r="D7" s="14">
        <v>540801.5</v>
      </c>
      <c r="E7" s="14">
        <v>25757.5</v>
      </c>
      <c r="F7" s="79">
        <f t="shared" si="0"/>
        <v>51.5</v>
      </c>
      <c r="G7" s="15">
        <v>1100000</v>
      </c>
      <c r="H7" s="14">
        <v>590597.99</v>
      </c>
      <c r="I7" s="14">
        <v>25967.5</v>
      </c>
      <c r="J7" s="79">
        <f t="shared" si="1"/>
        <v>56.1</v>
      </c>
      <c r="K7" s="16">
        <v>1000939.49</v>
      </c>
      <c r="L7" s="14">
        <v>964569.49</v>
      </c>
      <c r="M7" s="14">
        <v>36370</v>
      </c>
      <c r="N7" s="79">
        <f t="shared" si="2"/>
        <v>100</v>
      </c>
      <c r="O7" s="66">
        <f t="shared" si="3"/>
        <v>91</v>
      </c>
    </row>
    <row r="8" spans="1:15" ht="15.75" customHeight="1">
      <c r="A8" s="11" t="s">
        <v>19</v>
      </c>
      <c r="B8" s="12">
        <v>95000</v>
      </c>
      <c r="C8" s="13">
        <v>95000</v>
      </c>
      <c r="D8" s="14">
        <v>41571</v>
      </c>
      <c r="E8" s="14">
        <v>5875</v>
      </c>
      <c r="F8" s="79">
        <f t="shared" si="0"/>
        <v>49.9</v>
      </c>
      <c r="G8" s="15">
        <v>95000</v>
      </c>
      <c r="H8" s="14">
        <v>50467</v>
      </c>
      <c r="I8" s="14">
        <v>5945</v>
      </c>
      <c r="J8" s="79">
        <f t="shared" si="1"/>
        <v>59.4</v>
      </c>
      <c r="K8" s="16">
        <v>86071</v>
      </c>
      <c r="L8" s="14">
        <v>78688.5</v>
      </c>
      <c r="M8" s="14">
        <v>7382.5</v>
      </c>
      <c r="N8" s="79">
        <f t="shared" si="2"/>
        <v>100</v>
      </c>
      <c r="O8" s="66">
        <f t="shared" si="3"/>
        <v>90.6</v>
      </c>
    </row>
    <row r="9" spans="1:15" ht="15.75" customHeight="1">
      <c r="A9" s="11" t="s">
        <v>20</v>
      </c>
      <c r="B9" s="12"/>
      <c r="C9" s="13"/>
      <c r="D9" s="14"/>
      <c r="E9" s="14"/>
      <c r="F9" s="79" t="e">
        <f t="shared" si="0"/>
        <v>#DIV/0!</v>
      </c>
      <c r="G9" s="15"/>
      <c r="H9" s="14"/>
      <c r="I9" s="14"/>
      <c r="J9" s="79" t="e">
        <f t="shared" si="1"/>
        <v>#DIV/0!</v>
      </c>
      <c r="K9" s="16"/>
      <c r="L9" s="14"/>
      <c r="M9" s="14"/>
      <c r="N9" s="79" t="e">
        <f t="shared" si="2"/>
        <v>#DIV/0!</v>
      </c>
      <c r="O9" s="66" t="e">
        <f t="shared" si="3"/>
        <v>#DIV/0!</v>
      </c>
    </row>
    <row r="10" spans="1:15" ht="15.75" customHeight="1">
      <c r="A10" s="11" t="s">
        <v>21</v>
      </c>
      <c r="B10" s="12"/>
      <c r="C10" s="13"/>
      <c r="D10" s="14"/>
      <c r="E10" s="14"/>
      <c r="F10" s="79" t="e">
        <f t="shared" si="0"/>
        <v>#DIV/0!</v>
      </c>
      <c r="G10" s="15"/>
      <c r="H10" s="14"/>
      <c r="I10" s="14"/>
      <c r="J10" s="79" t="e">
        <f t="shared" si="1"/>
        <v>#DIV/0!</v>
      </c>
      <c r="K10" s="16"/>
      <c r="L10" s="14"/>
      <c r="M10" s="14"/>
      <c r="N10" s="79" t="e">
        <f t="shared" si="2"/>
        <v>#DIV/0!</v>
      </c>
      <c r="O10" s="66" t="e">
        <f t="shared" si="3"/>
        <v>#DIV/0!</v>
      </c>
    </row>
    <row r="11" spans="1:15" ht="15.75" customHeight="1">
      <c r="A11" s="11" t="s">
        <v>22</v>
      </c>
      <c r="B11" s="12"/>
      <c r="C11" s="13"/>
      <c r="D11" s="14"/>
      <c r="E11" s="14"/>
      <c r="F11" s="79" t="e">
        <f t="shared" si="0"/>
        <v>#DIV/0!</v>
      </c>
      <c r="G11" s="15"/>
      <c r="H11" s="14"/>
      <c r="I11" s="14"/>
      <c r="J11" s="79" t="e">
        <f t="shared" si="1"/>
        <v>#DIV/0!</v>
      </c>
      <c r="K11" s="16"/>
      <c r="L11" s="14"/>
      <c r="M11" s="14"/>
      <c r="N11" s="79" t="e">
        <f t="shared" si="2"/>
        <v>#DIV/0!</v>
      </c>
      <c r="O11" s="66" t="e">
        <f t="shared" si="3"/>
        <v>#DIV/0!</v>
      </c>
    </row>
    <row r="12" spans="1:15" ht="15.75" customHeight="1">
      <c r="A12" s="11" t="s">
        <v>67</v>
      </c>
      <c r="B12" s="12"/>
      <c r="C12" s="13"/>
      <c r="D12" s="14"/>
      <c r="E12" s="14"/>
      <c r="F12" s="79" t="e">
        <f t="shared" si="0"/>
        <v>#DIV/0!</v>
      </c>
      <c r="G12" s="15"/>
      <c r="H12" s="14"/>
      <c r="I12" s="14"/>
      <c r="J12" s="79" t="e">
        <f t="shared" si="1"/>
        <v>#DIV/0!</v>
      </c>
      <c r="K12" s="16"/>
      <c r="L12" s="14"/>
      <c r="M12" s="14"/>
      <c r="N12" s="79" t="e">
        <f t="shared" si="2"/>
        <v>#DIV/0!</v>
      </c>
      <c r="O12" s="66" t="e">
        <f t="shared" si="3"/>
        <v>#DIV/0!</v>
      </c>
    </row>
    <row r="13" spans="1:15" ht="15.75" customHeight="1">
      <c r="A13" s="11" t="s">
        <v>68</v>
      </c>
      <c r="B13" s="12"/>
      <c r="C13" s="13"/>
      <c r="D13" s="14"/>
      <c r="E13" s="14"/>
      <c r="F13" s="79" t="e">
        <f t="shared" si="0"/>
        <v>#DIV/0!</v>
      </c>
      <c r="G13" s="15"/>
      <c r="H13" s="14"/>
      <c r="I13" s="14"/>
      <c r="J13" s="79" t="e">
        <f t="shared" si="1"/>
        <v>#DIV/0!</v>
      </c>
      <c r="K13" s="16"/>
      <c r="L13" s="14"/>
      <c r="M13" s="14"/>
      <c r="N13" s="79" t="e">
        <f t="shared" si="2"/>
        <v>#DIV/0!</v>
      </c>
      <c r="O13" s="66" t="e">
        <f t="shared" si="3"/>
        <v>#DIV/0!</v>
      </c>
    </row>
    <row r="14" spans="1:15" ht="15.75" customHeight="1">
      <c r="A14" s="11" t="s">
        <v>69</v>
      </c>
      <c r="B14" s="12"/>
      <c r="C14" s="13"/>
      <c r="D14" s="14"/>
      <c r="E14" s="14"/>
      <c r="F14" s="79" t="e">
        <f t="shared" si="0"/>
        <v>#DIV/0!</v>
      </c>
      <c r="G14" s="15"/>
      <c r="H14" s="14"/>
      <c r="I14" s="14"/>
      <c r="J14" s="79" t="e">
        <f t="shared" si="1"/>
        <v>#DIV/0!</v>
      </c>
      <c r="K14" s="16"/>
      <c r="L14" s="14"/>
      <c r="M14" s="14"/>
      <c r="N14" s="79" t="e">
        <f t="shared" si="2"/>
        <v>#DIV/0!</v>
      </c>
      <c r="O14" s="66" t="e">
        <f t="shared" si="3"/>
        <v>#DIV/0!</v>
      </c>
    </row>
    <row r="15" spans="1:15" ht="15.75" customHeight="1">
      <c r="A15" s="11" t="s">
        <v>23</v>
      </c>
      <c r="B15" s="12">
        <v>449647</v>
      </c>
      <c r="C15" s="13">
        <v>574907</v>
      </c>
      <c r="D15" s="14">
        <v>156210.19</v>
      </c>
      <c r="E15" s="14"/>
      <c r="F15" s="79">
        <f t="shared" si="0"/>
        <v>27.2</v>
      </c>
      <c r="G15" s="13">
        <v>474907</v>
      </c>
      <c r="H15" s="14">
        <v>298116.19</v>
      </c>
      <c r="I15" s="14"/>
      <c r="J15" s="79">
        <f t="shared" si="1"/>
        <v>62.8</v>
      </c>
      <c r="K15" s="16">
        <v>464623.79</v>
      </c>
      <c r="L15" s="14">
        <v>464623.79</v>
      </c>
      <c r="M15" s="14"/>
      <c r="N15" s="79">
        <f t="shared" si="2"/>
        <v>100</v>
      </c>
      <c r="O15" s="66">
        <f t="shared" si="3"/>
        <v>103.3</v>
      </c>
    </row>
    <row r="16" spans="1:15" ht="15.75" customHeight="1">
      <c r="A16" s="11" t="s">
        <v>24</v>
      </c>
      <c r="B16" s="12">
        <v>50000</v>
      </c>
      <c r="C16" s="13">
        <v>50000</v>
      </c>
      <c r="D16" s="14">
        <v>17523</v>
      </c>
      <c r="E16" s="14"/>
      <c r="F16" s="79">
        <f t="shared" si="0"/>
        <v>35</v>
      </c>
      <c r="G16" s="13">
        <v>80000</v>
      </c>
      <c r="H16" s="14">
        <v>51928</v>
      </c>
      <c r="I16" s="14"/>
      <c r="J16" s="79">
        <f t="shared" si="1"/>
        <v>64.9</v>
      </c>
      <c r="K16" s="16">
        <v>69489</v>
      </c>
      <c r="L16" s="14">
        <v>69489</v>
      </c>
      <c r="M16" s="14"/>
      <c r="N16" s="79">
        <f t="shared" si="2"/>
        <v>100</v>
      </c>
      <c r="O16" s="66">
        <f t="shared" si="3"/>
        <v>139</v>
      </c>
    </row>
    <row r="17" spans="1:15" ht="15.75" customHeight="1">
      <c r="A17" s="11" t="s">
        <v>70</v>
      </c>
      <c r="B17" s="12">
        <v>1000</v>
      </c>
      <c r="C17" s="13">
        <v>1000</v>
      </c>
      <c r="D17" s="14">
        <v>201</v>
      </c>
      <c r="E17" s="14"/>
      <c r="F17" s="79">
        <f t="shared" si="0"/>
        <v>20.1</v>
      </c>
      <c r="G17" s="13">
        <v>1000</v>
      </c>
      <c r="H17" s="14">
        <v>201</v>
      </c>
      <c r="I17" s="14"/>
      <c r="J17" s="79">
        <f t="shared" si="1"/>
        <v>20.1</v>
      </c>
      <c r="K17" s="16">
        <v>201</v>
      </c>
      <c r="L17" s="14">
        <v>201</v>
      </c>
      <c r="M17" s="14"/>
      <c r="N17" s="79">
        <f t="shared" si="2"/>
        <v>100</v>
      </c>
      <c r="O17" s="66">
        <f t="shared" si="3"/>
        <v>20.1</v>
      </c>
    </row>
    <row r="18" spans="1:15" ht="15.75" customHeight="1">
      <c r="A18" s="11" t="s">
        <v>25</v>
      </c>
      <c r="B18" s="12">
        <v>1009000</v>
      </c>
      <c r="C18" s="13">
        <v>1109000</v>
      </c>
      <c r="D18" s="14">
        <v>651893.98</v>
      </c>
      <c r="E18" s="14">
        <v>3612.5</v>
      </c>
      <c r="F18" s="79">
        <f t="shared" si="0"/>
        <v>59.1</v>
      </c>
      <c r="G18" s="13">
        <v>1300000</v>
      </c>
      <c r="H18" s="14">
        <v>918232.64</v>
      </c>
      <c r="I18" s="14">
        <v>3682.5</v>
      </c>
      <c r="J18" s="79">
        <f t="shared" si="1"/>
        <v>70.9</v>
      </c>
      <c r="K18" s="16">
        <v>1165027.41</v>
      </c>
      <c r="L18" s="14">
        <v>1159667.41</v>
      </c>
      <c r="M18" s="14">
        <v>5360</v>
      </c>
      <c r="N18" s="79">
        <f t="shared" si="2"/>
        <v>100</v>
      </c>
      <c r="O18" s="66">
        <f t="shared" si="3"/>
        <v>115.5</v>
      </c>
    </row>
    <row r="19" spans="1:15" ht="15.75" customHeight="1">
      <c r="A19" s="11" t="s">
        <v>26</v>
      </c>
      <c r="B19" s="12">
        <v>16822121</v>
      </c>
      <c r="C19" s="13">
        <v>16876697</v>
      </c>
      <c r="D19" s="14">
        <v>8259957</v>
      </c>
      <c r="E19" s="14">
        <v>42290</v>
      </c>
      <c r="F19" s="79">
        <f t="shared" si="0"/>
        <v>49.2</v>
      </c>
      <c r="G19" s="13">
        <v>17071400</v>
      </c>
      <c r="H19" s="14">
        <v>12531258</v>
      </c>
      <c r="I19" s="14">
        <v>46640</v>
      </c>
      <c r="J19" s="79">
        <f t="shared" si="1"/>
        <v>73.7</v>
      </c>
      <c r="K19" s="16">
        <v>17478972</v>
      </c>
      <c r="L19" s="14">
        <v>17307661</v>
      </c>
      <c r="M19" s="14">
        <v>171311</v>
      </c>
      <c r="N19" s="79">
        <f t="shared" si="2"/>
        <v>100</v>
      </c>
      <c r="O19" s="66">
        <f t="shared" si="3"/>
        <v>103.9</v>
      </c>
    </row>
    <row r="20" spans="1:15" ht="15.75" customHeight="1">
      <c r="A20" s="11" t="s">
        <v>27</v>
      </c>
      <c r="B20" s="12"/>
      <c r="C20" s="13"/>
      <c r="D20" s="14"/>
      <c r="E20" s="14"/>
      <c r="F20" s="79" t="e">
        <f t="shared" si="0"/>
        <v>#DIV/0!</v>
      </c>
      <c r="G20" s="171"/>
      <c r="H20" s="14"/>
      <c r="I20" s="14"/>
      <c r="J20" s="79" t="e">
        <f t="shared" si="1"/>
        <v>#DIV/0!</v>
      </c>
      <c r="K20" s="16"/>
      <c r="L20" s="14"/>
      <c r="M20" s="14"/>
      <c r="N20" s="79" t="e">
        <f t="shared" si="2"/>
        <v>#DIV/0!</v>
      </c>
      <c r="O20" s="66" t="e">
        <f t="shared" si="3"/>
        <v>#DIV/0!</v>
      </c>
    </row>
    <row r="21" spans="1:15" ht="15.75" customHeight="1">
      <c r="A21" s="11" t="s">
        <v>28</v>
      </c>
      <c r="B21" s="12"/>
      <c r="C21" s="13"/>
      <c r="D21" s="14"/>
      <c r="E21" s="14"/>
      <c r="F21" s="79" t="e">
        <f t="shared" si="0"/>
        <v>#DIV/0!</v>
      </c>
      <c r="G21" s="171"/>
      <c r="H21" s="172"/>
      <c r="I21" s="14"/>
      <c r="J21" s="79" t="e">
        <f t="shared" si="1"/>
        <v>#DIV/0!</v>
      </c>
      <c r="K21" s="16"/>
      <c r="L21" s="14"/>
      <c r="M21" s="14"/>
      <c r="N21" s="79" t="e">
        <f t="shared" si="2"/>
        <v>#DIV/0!</v>
      </c>
      <c r="O21" s="66" t="e">
        <f t="shared" si="3"/>
        <v>#DIV/0!</v>
      </c>
    </row>
    <row r="22" spans="1:15" ht="15.75" customHeight="1">
      <c r="A22" s="11" t="s">
        <v>29</v>
      </c>
      <c r="B22" s="12"/>
      <c r="C22" s="13"/>
      <c r="D22" s="14"/>
      <c r="E22" s="14"/>
      <c r="F22" s="79" t="e">
        <f t="shared" si="0"/>
        <v>#DIV/0!</v>
      </c>
      <c r="G22" s="171"/>
      <c r="H22" s="172"/>
      <c r="I22" s="172"/>
      <c r="J22" s="79" t="e">
        <f t="shared" si="1"/>
        <v>#DIV/0!</v>
      </c>
      <c r="K22" s="16"/>
      <c r="L22" s="14"/>
      <c r="M22" s="14"/>
      <c r="N22" s="79" t="e">
        <f t="shared" si="2"/>
        <v>#DIV/0!</v>
      </c>
      <c r="O22" s="66" t="e">
        <f t="shared" si="3"/>
        <v>#DIV/0!</v>
      </c>
    </row>
    <row r="23" spans="1:15" ht="15.75" customHeight="1">
      <c r="A23" s="11" t="s">
        <v>30</v>
      </c>
      <c r="B23" s="12"/>
      <c r="C23" s="13"/>
      <c r="D23" s="14"/>
      <c r="E23" s="14"/>
      <c r="F23" s="79" t="e">
        <f t="shared" si="0"/>
        <v>#DIV/0!</v>
      </c>
      <c r="G23" s="171"/>
      <c r="H23" s="172"/>
      <c r="I23" s="172"/>
      <c r="J23" s="79" t="e">
        <f t="shared" si="1"/>
        <v>#DIV/0!</v>
      </c>
      <c r="K23" s="16"/>
      <c r="L23" s="14"/>
      <c r="M23" s="14"/>
      <c r="N23" s="79" t="e">
        <f t="shared" si="2"/>
        <v>#DIV/0!</v>
      </c>
      <c r="O23" s="66" t="e">
        <f t="shared" si="3"/>
        <v>#DIV/0!</v>
      </c>
    </row>
    <row r="24" spans="1:15" ht="15.75" customHeight="1">
      <c r="A24" s="11" t="s">
        <v>71</v>
      </c>
      <c r="B24" s="12"/>
      <c r="C24" s="13"/>
      <c r="D24" s="14"/>
      <c r="E24" s="14"/>
      <c r="F24" s="79" t="e">
        <f t="shared" si="0"/>
        <v>#DIV/0!</v>
      </c>
      <c r="G24" s="171"/>
      <c r="H24" s="172"/>
      <c r="I24" s="172"/>
      <c r="J24" s="79" t="e">
        <f t="shared" si="1"/>
        <v>#DIV/0!</v>
      </c>
      <c r="K24" s="16"/>
      <c r="L24" s="14"/>
      <c r="M24" s="14"/>
      <c r="N24" s="79" t="e">
        <f t="shared" si="2"/>
        <v>#DIV/0!</v>
      </c>
      <c r="O24" s="66" t="e">
        <f t="shared" si="3"/>
        <v>#DIV/0!</v>
      </c>
    </row>
    <row r="25" spans="1:15" ht="15.75" customHeight="1">
      <c r="A25" s="11" t="s">
        <v>31</v>
      </c>
      <c r="B25" s="12"/>
      <c r="C25" s="13"/>
      <c r="D25" s="14"/>
      <c r="E25" s="14"/>
      <c r="F25" s="79" t="e">
        <f t="shared" si="0"/>
        <v>#DIV/0!</v>
      </c>
      <c r="G25" s="171"/>
      <c r="H25" s="172"/>
      <c r="I25" s="172"/>
      <c r="J25" s="79" t="e">
        <f t="shared" si="1"/>
        <v>#DIV/0!</v>
      </c>
      <c r="K25" s="16"/>
      <c r="L25" s="14"/>
      <c r="M25" s="14"/>
      <c r="N25" s="79" t="e">
        <f t="shared" si="2"/>
        <v>#DIV/0!</v>
      </c>
      <c r="O25" s="66" t="e">
        <f t="shared" si="3"/>
        <v>#DIV/0!</v>
      </c>
    </row>
    <row r="26" spans="1:15" ht="15.75" customHeight="1">
      <c r="A26" s="11" t="s">
        <v>32</v>
      </c>
      <c r="B26" s="12"/>
      <c r="C26" s="13"/>
      <c r="D26" s="14"/>
      <c r="E26" s="14"/>
      <c r="F26" s="79" t="e">
        <f t="shared" si="0"/>
        <v>#DIV/0!</v>
      </c>
      <c r="G26" s="171"/>
      <c r="H26" s="172"/>
      <c r="I26" s="172"/>
      <c r="J26" s="79" t="e">
        <f t="shared" si="1"/>
        <v>#DIV/0!</v>
      </c>
      <c r="K26" s="16"/>
      <c r="L26" s="14"/>
      <c r="M26" s="14"/>
      <c r="N26" s="79" t="e">
        <f t="shared" si="2"/>
        <v>#DIV/0!</v>
      </c>
      <c r="O26" s="66" t="e">
        <f t="shared" si="3"/>
        <v>#DIV/0!</v>
      </c>
    </row>
    <row r="27" spans="1:15" ht="15.75" customHeight="1">
      <c r="A27" s="11" t="s">
        <v>72</v>
      </c>
      <c r="B27" s="12"/>
      <c r="C27" s="13"/>
      <c r="D27" s="14"/>
      <c r="E27" s="14"/>
      <c r="F27" s="79" t="e">
        <f t="shared" si="0"/>
        <v>#DIV/0!</v>
      </c>
      <c r="G27" s="171"/>
      <c r="H27" s="172"/>
      <c r="I27" s="172"/>
      <c r="J27" s="79" t="e">
        <f t="shared" si="1"/>
        <v>#DIV/0!</v>
      </c>
      <c r="K27" s="16"/>
      <c r="L27" s="14"/>
      <c r="M27" s="14"/>
      <c r="N27" s="79" t="e">
        <f t="shared" si="2"/>
        <v>#DIV/0!</v>
      </c>
      <c r="O27" s="66" t="e">
        <f t="shared" si="3"/>
        <v>#DIV/0!</v>
      </c>
    </row>
    <row r="28" spans="1:15" ht="15.75" customHeight="1">
      <c r="A28" s="11" t="s">
        <v>33</v>
      </c>
      <c r="B28" s="12">
        <v>1000</v>
      </c>
      <c r="C28" s="13">
        <v>1000</v>
      </c>
      <c r="D28" s="14">
        <v>396</v>
      </c>
      <c r="E28" s="14"/>
      <c r="F28" s="79">
        <f t="shared" si="0"/>
        <v>39.6</v>
      </c>
      <c r="G28" s="171">
        <v>1000</v>
      </c>
      <c r="H28" s="172">
        <v>792</v>
      </c>
      <c r="I28" s="172"/>
      <c r="J28" s="79">
        <f t="shared" si="1"/>
        <v>79.2</v>
      </c>
      <c r="K28" s="16">
        <v>792</v>
      </c>
      <c r="L28" s="14">
        <v>792</v>
      </c>
      <c r="M28" s="14"/>
      <c r="N28" s="79">
        <f t="shared" si="2"/>
        <v>100</v>
      </c>
      <c r="O28" s="66">
        <f t="shared" si="3"/>
        <v>79.2</v>
      </c>
    </row>
    <row r="29" spans="1:15" ht="15.75" customHeight="1">
      <c r="A29" s="11" t="s">
        <v>34</v>
      </c>
      <c r="B29" s="12">
        <v>223072</v>
      </c>
      <c r="C29" s="13">
        <v>223072</v>
      </c>
      <c r="D29" s="14">
        <v>140274.84</v>
      </c>
      <c r="E29" s="14"/>
      <c r="F29" s="79">
        <f t="shared" si="0"/>
        <v>62.9</v>
      </c>
      <c r="G29" s="15">
        <v>223072</v>
      </c>
      <c r="H29" s="14">
        <v>217993.44</v>
      </c>
      <c r="I29" s="172"/>
      <c r="J29" s="79">
        <f t="shared" si="1"/>
        <v>97.7</v>
      </c>
      <c r="K29" s="16">
        <v>295765</v>
      </c>
      <c r="L29" s="14">
        <v>295765</v>
      </c>
      <c r="M29" s="14"/>
      <c r="N29" s="79">
        <f t="shared" si="2"/>
        <v>100</v>
      </c>
      <c r="O29" s="66">
        <f t="shared" si="3"/>
        <v>132.6</v>
      </c>
    </row>
    <row r="30" spans="1:15" ht="15.75" customHeight="1">
      <c r="A30" s="11" t="s">
        <v>73</v>
      </c>
      <c r="B30" s="12"/>
      <c r="C30" s="13"/>
      <c r="D30" s="14"/>
      <c r="E30" s="14"/>
      <c r="F30" s="79" t="e">
        <f t="shared" si="0"/>
        <v>#DIV/0!</v>
      </c>
      <c r="G30" s="15"/>
      <c r="H30" s="14"/>
      <c r="I30" s="172"/>
      <c r="J30" s="79" t="e">
        <f t="shared" si="1"/>
        <v>#DIV/0!</v>
      </c>
      <c r="K30" s="16"/>
      <c r="L30" s="14"/>
      <c r="M30" s="14"/>
      <c r="N30" s="79" t="e">
        <f t="shared" si="2"/>
        <v>#DIV/0!</v>
      </c>
      <c r="O30" s="66" t="e">
        <f t="shared" si="3"/>
        <v>#DIV/0!</v>
      </c>
    </row>
    <row r="31" spans="1:15" ht="15.75" customHeight="1">
      <c r="A31" s="11" t="s">
        <v>35</v>
      </c>
      <c r="B31" s="12"/>
      <c r="C31" s="13"/>
      <c r="D31" s="14"/>
      <c r="E31" s="14"/>
      <c r="F31" s="79" t="e">
        <f t="shared" si="0"/>
        <v>#DIV/0!</v>
      </c>
      <c r="G31" s="15"/>
      <c r="H31" s="14"/>
      <c r="I31" s="172"/>
      <c r="J31" s="79" t="e">
        <f t="shared" si="1"/>
        <v>#DIV/0!</v>
      </c>
      <c r="K31" s="16"/>
      <c r="L31" s="14"/>
      <c r="M31" s="14"/>
      <c r="N31" s="79" t="e">
        <f t="shared" si="2"/>
        <v>#DIV/0!</v>
      </c>
      <c r="O31" s="66" t="e">
        <f t="shared" si="3"/>
        <v>#DIV/0!</v>
      </c>
    </row>
    <row r="32" spans="1:15" ht="15">
      <c r="A32" s="11" t="s">
        <v>74</v>
      </c>
      <c r="B32" s="12"/>
      <c r="C32" s="13"/>
      <c r="D32" s="14"/>
      <c r="E32" s="14"/>
      <c r="F32" s="79" t="e">
        <f t="shared" si="0"/>
        <v>#DIV/0!</v>
      </c>
      <c r="G32" s="15"/>
      <c r="H32" s="14"/>
      <c r="I32" s="172"/>
      <c r="J32" s="79" t="e">
        <f t="shared" si="1"/>
        <v>#DIV/0!</v>
      </c>
      <c r="K32" s="16"/>
      <c r="L32" s="14"/>
      <c r="M32" s="14"/>
      <c r="N32" s="79" t="e">
        <f t="shared" si="2"/>
        <v>#DIV/0!</v>
      </c>
      <c r="O32" s="66" t="e">
        <f t="shared" si="3"/>
        <v>#DIV/0!</v>
      </c>
    </row>
    <row r="33" spans="1:15" ht="15">
      <c r="A33" s="11" t="s">
        <v>36</v>
      </c>
      <c r="B33" s="12"/>
      <c r="C33" s="13"/>
      <c r="D33" s="14"/>
      <c r="E33" s="14"/>
      <c r="F33" s="79" t="e">
        <f t="shared" si="0"/>
        <v>#DIV/0!</v>
      </c>
      <c r="G33" s="15"/>
      <c r="H33" s="14"/>
      <c r="I33" s="172"/>
      <c r="J33" s="79" t="e">
        <f t="shared" si="1"/>
        <v>#DIV/0!</v>
      </c>
      <c r="K33" s="16"/>
      <c r="L33" s="14"/>
      <c r="M33" s="14"/>
      <c r="N33" s="79" t="e">
        <f t="shared" si="2"/>
        <v>#DIV/0!</v>
      </c>
      <c r="O33" s="66" t="e">
        <f t="shared" si="3"/>
        <v>#DIV/0!</v>
      </c>
    </row>
    <row r="34" spans="1:15" ht="15">
      <c r="A34" s="11" t="s">
        <v>75</v>
      </c>
      <c r="B34" s="12">
        <v>1182829</v>
      </c>
      <c r="C34" s="13">
        <v>1032829</v>
      </c>
      <c r="D34" s="14">
        <v>974329.64</v>
      </c>
      <c r="E34" s="14"/>
      <c r="F34" s="79">
        <f>ROUND((D34+E34)/(C34/100),1)</f>
        <v>94.3</v>
      </c>
      <c r="G34" s="15">
        <v>1032829</v>
      </c>
      <c r="H34" s="14">
        <v>980854.64</v>
      </c>
      <c r="I34" s="172"/>
      <c r="J34" s="79">
        <f>ROUND((H34+I34)/(G34/100),1)</f>
        <v>95</v>
      </c>
      <c r="K34" s="16">
        <v>1063721.64</v>
      </c>
      <c r="L34" s="14">
        <v>1063721.64</v>
      </c>
      <c r="M34" s="14"/>
      <c r="N34" s="79">
        <f>ROUND((L34+M34)/(K34/100),1)</f>
        <v>100</v>
      </c>
      <c r="O34" s="66">
        <f t="shared" si="3"/>
        <v>89.9</v>
      </c>
    </row>
    <row r="35" spans="1:15" ht="15">
      <c r="A35" s="11" t="s">
        <v>37</v>
      </c>
      <c r="B35" s="17"/>
      <c r="C35" s="18"/>
      <c r="D35" s="19"/>
      <c r="E35" s="19"/>
      <c r="F35" s="80" t="e">
        <f>ROUND((D35+E35)/(C35/100),1)</f>
        <v>#DIV/0!</v>
      </c>
      <c r="G35" s="20"/>
      <c r="H35" s="19"/>
      <c r="I35" s="173"/>
      <c r="J35" s="80" t="e">
        <f>ROUND((H35+I35)/(G35/100),1)</f>
        <v>#DIV/0!</v>
      </c>
      <c r="K35" s="21"/>
      <c r="L35" s="19"/>
      <c r="M35" s="19"/>
      <c r="N35" s="80" t="e">
        <f>ROUND((L35+M35)/(K35/100),1)</f>
        <v>#DIV/0!</v>
      </c>
      <c r="O35" s="66" t="e">
        <f t="shared" si="3"/>
        <v>#DIV/0!</v>
      </c>
    </row>
    <row r="36" spans="1:15" ht="15.75" thickBot="1">
      <c r="A36" s="22" t="s">
        <v>38</v>
      </c>
      <c r="B36" s="82"/>
      <c r="C36" s="83"/>
      <c r="D36" s="84"/>
      <c r="E36" s="84"/>
      <c r="F36" s="80" t="e">
        <f>ROUND((D36+E36)/(C36/100),1)</f>
        <v>#DIV/0!</v>
      </c>
      <c r="G36" s="84"/>
      <c r="H36" s="84"/>
      <c r="I36" s="174"/>
      <c r="J36" s="80" t="e">
        <f>ROUND((H36+I36)/(G36/100),1)</f>
        <v>#DIV/0!</v>
      </c>
      <c r="K36" s="103"/>
      <c r="L36" s="84"/>
      <c r="M36" s="84"/>
      <c r="N36" s="80" t="e">
        <f>ROUND((L36+M36)/(K36/100),1)</f>
        <v>#DIV/0!</v>
      </c>
      <c r="O36" s="66" t="e">
        <f t="shared" si="3"/>
        <v>#DIV/0!</v>
      </c>
    </row>
    <row r="37" spans="1:15" ht="15.75" thickBot="1">
      <c r="A37" s="23" t="s">
        <v>39</v>
      </c>
      <c r="B37" s="24">
        <f>SUM(B5:B36)</f>
        <v>21833669</v>
      </c>
      <c r="C37" s="25">
        <f>SUM(C5:C36)</f>
        <v>21963505</v>
      </c>
      <c r="D37" s="26">
        <f>SUM(D5:D36)</f>
        <v>11162803.75</v>
      </c>
      <c r="E37" s="27">
        <f>SUM(E5:E35)</f>
        <v>108615.5</v>
      </c>
      <c r="F37" s="81">
        <f t="shared" si="0"/>
        <v>51.3</v>
      </c>
      <c r="G37" s="24">
        <f>SUM(G5:G36)</f>
        <v>22279208</v>
      </c>
      <c r="H37" s="26">
        <f>SUM(H5:H36)</f>
        <v>16216050.58</v>
      </c>
      <c r="I37" s="26">
        <f>SUM(I5:I35)</f>
        <v>113525.5</v>
      </c>
      <c r="J37" s="81">
        <f t="shared" si="1"/>
        <v>73.3</v>
      </c>
      <c r="K37" s="24">
        <f>SUM(K5:K36)</f>
        <v>22536446.07</v>
      </c>
      <c r="L37" s="26">
        <f>SUM(L5:L36)</f>
        <v>22265229.61</v>
      </c>
      <c r="M37" s="27">
        <f>SUM(M5:M35)</f>
        <v>271216.45999999996</v>
      </c>
      <c r="N37" s="81">
        <f t="shared" si="2"/>
        <v>100</v>
      </c>
      <c r="O37" s="66">
        <f t="shared" si="3"/>
        <v>103.2</v>
      </c>
    </row>
    <row r="38" spans="1:14" ht="15">
      <c r="A38" s="32"/>
      <c r="B38" s="104"/>
      <c r="C38" s="104"/>
      <c r="D38" s="104"/>
      <c r="E38" s="104"/>
      <c r="F38" s="105"/>
      <c r="G38" s="104"/>
      <c r="H38" s="104"/>
      <c r="I38" s="104"/>
      <c r="J38" s="105"/>
      <c r="K38" s="104"/>
      <c r="L38" s="104"/>
      <c r="M38" s="104"/>
      <c r="N38" s="105"/>
    </row>
    <row r="39" spans="1:14" ht="15.75" thickBot="1">
      <c r="A39" s="60" t="s">
        <v>57</v>
      </c>
      <c r="B39" s="106"/>
      <c r="C39" s="106"/>
      <c r="D39" s="106"/>
      <c r="E39" s="104"/>
      <c r="F39" s="105"/>
      <c r="G39" s="104"/>
      <c r="H39" s="104"/>
      <c r="I39" s="104"/>
      <c r="J39" s="105"/>
      <c r="K39" s="104"/>
      <c r="L39" s="104"/>
      <c r="M39" s="104"/>
      <c r="N39" s="105"/>
    </row>
    <row r="40" spans="1:14" ht="15">
      <c r="A40" s="29"/>
      <c r="B40" s="107" t="s">
        <v>10</v>
      </c>
      <c r="C40" s="108" t="s">
        <v>14</v>
      </c>
      <c r="D40" s="109" t="s">
        <v>15</v>
      </c>
      <c r="E40" s="104"/>
      <c r="F40" s="105"/>
      <c r="G40" s="104"/>
      <c r="H40" s="104"/>
      <c r="I40" s="104"/>
      <c r="J40" s="105"/>
      <c r="K40" s="104"/>
      <c r="L40" s="104"/>
      <c r="M40" s="104"/>
      <c r="N40" s="105"/>
    </row>
    <row r="41" spans="1:14" ht="15">
      <c r="A41" s="30" t="s">
        <v>58</v>
      </c>
      <c r="B41" s="110">
        <v>9398</v>
      </c>
      <c r="C41" s="111">
        <v>2160</v>
      </c>
      <c r="D41" s="112">
        <v>9880</v>
      </c>
      <c r="E41" s="104"/>
      <c r="F41" s="105"/>
      <c r="G41" s="104"/>
      <c r="H41" s="104"/>
      <c r="I41" s="104"/>
      <c r="J41" s="105"/>
      <c r="K41" s="104"/>
      <c r="L41" s="104"/>
      <c r="M41" s="104"/>
      <c r="N41" s="105"/>
    </row>
    <row r="42" spans="1:14" ht="15">
      <c r="A42" s="63" t="s">
        <v>61</v>
      </c>
      <c r="B42" s="110">
        <v>0</v>
      </c>
      <c r="C42" s="111">
        <v>0</v>
      </c>
      <c r="D42" s="112">
        <v>0</v>
      </c>
      <c r="E42" s="104"/>
      <c r="F42" s="105"/>
      <c r="G42" s="104"/>
      <c r="H42" s="104"/>
      <c r="I42" s="104"/>
      <c r="J42" s="105"/>
      <c r="K42" s="104"/>
      <c r="L42" s="104"/>
      <c r="M42" s="104"/>
      <c r="N42" s="105"/>
    </row>
    <row r="43" spans="1:14" ht="15">
      <c r="A43" s="63" t="s">
        <v>59</v>
      </c>
      <c r="B43" s="110">
        <v>30506.68</v>
      </c>
      <c r="C43" s="111">
        <v>98929.48</v>
      </c>
      <c r="D43" s="112">
        <v>123153.82</v>
      </c>
      <c r="E43" s="104"/>
      <c r="F43" s="105"/>
      <c r="G43" s="104"/>
      <c r="H43" s="104"/>
      <c r="I43" s="104"/>
      <c r="J43" s="105"/>
      <c r="K43" s="104"/>
      <c r="L43" s="104"/>
      <c r="M43" s="104"/>
      <c r="N43" s="105"/>
    </row>
    <row r="44" spans="1:14" ht="15.75" thickBot="1">
      <c r="A44" s="31" t="s">
        <v>60</v>
      </c>
      <c r="B44" s="135">
        <v>0</v>
      </c>
      <c r="C44" s="114">
        <v>0</v>
      </c>
      <c r="D44" s="115">
        <v>0</v>
      </c>
      <c r="E44" s="104"/>
      <c r="F44" s="105"/>
      <c r="G44" s="104"/>
      <c r="H44" s="104"/>
      <c r="I44" s="104"/>
      <c r="J44" s="105"/>
      <c r="K44" s="104"/>
      <c r="L44" s="104"/>
      <c r="M44" s="104"/>
      <c r="N44" s="105"/>
    </row>
    <row r="45" spans="1:14" ht="15">
      <c r="A45" s="32"/>
      <c r="B45" s="104"/>
      <c r="C45" s="104"/>
      <c r="D45" s="104"/>
      <c r="E45" s="104"/>
      <c r="F45" s="105"/>
      <c r="G45" s="104"/>
      <c r="H45" s="104"/>
      <c r="I45" s="104"/>
      <c r="J45" s="105"/>
      <c r="K45" s="104"/>
      <c r="L45" s="104"/>
      <c r="M45" s="104"/>
      <c r="N45" s="105"/>
    </row>
    <row r="47" spans="1:14" ht="16.5" thickBot="1">
      <c r="A47" s="1" t="s">
        <v>45</v>
      </c>
      <c r="B47" s="117" t="s">
        <v>1</v>
      </c>
      <c r="C47" s="117"/>
      <c r="D47" s="106"/>
      <c r="E47" s="87"/>
      <c r="F47" s="1"/>
      <c r="G47" s="117"/>
      <c r="H47" s="106"/>
      <c r="I47" s="87"/>
      <c r="J47" s="1"/>
      <c r="K47" s="117"/>
      <c r="L47" s="106"/>
      <c r="M47" s="106"/>
      <c r="N47" s="1"/>
    </row>
    <row r="48" spans="1:15" ht="15">
      <c r="A48" s="2" t="s">
        <v>2</v>
      </c>
      <c r="B48" s="92" t="s">
        <v>3</v>
      </c>
      <c r="C48" s="93" t="s">
        <v>4</v>
      </c>
      <c r="D48" s="94" t="s">
        <v>5</v>
      </c>
      <c r="E48" s="95"/>
      <c r="F48" s="3" t="s">
        <v>6</v>
      </c>
      <c r="G48" s="96" t="s">
        <v>4</v>
      </c>
      <c r="H48" s="94" t="s">
        <v>7</v>
      </c>
      <c r="I48" s="95"/>
      <c r="J48" s="3" t="s">
        <v>6</v>
      </c>
      <c r="K48" s="97" t="s">
        <v>4</v>
      </c>
      <c r="L48" s="94" t="s">
        <v>8</v>
      </c>
      <c r="M48" s="74"/>
      <c r="N48" s="3" t="s">
        <v>6</v>
      </c>
      <c r="O48" s="72" t="s">
        <v>62</v>
      </c>
    </row>
    <row r="49" spans="1:15" ht="15.75" thickBot="1">
      <c r="A49" s="4"/>
      <c r="B49" s="98" t="s">
        <v>9</v>
      </c>
      <c r="C49" s="99" t="s">
        <v>10</v>
      </c>
      <c r="D49" s="100" t="s">
        <v>11</v>
      </c>
      <c r="E49" s="100" t="s">
        <v>12</v>
      </c>
      <c r="F49" s="76" t="s">
        <v>13</v>
      </c>
      <c r="G49" s="101" t="s">
        <v>14</v>
      </c>
      <c r="H49" s="100" t="s">
        <v>11</v>
      </c>
      <c r="I49" s="100" t="s">
        <v>12</v>
      </c>
      <c r="J49" s="76" t="s">
        <v>13</v>
      </c>
      <c r="K49" s="102" t="s">
        <v>15</v>
      </c>
      <c r="L49" s="100" t="s">
        <v>11</v>
      </c>
      <c r="M49" s="75" t="s">
        <v>12</v>
      </c>
      <c r="N49" s="76" t="s">
        <v>13</v>
      </c>
      <c r="O49" s="73" t="s">
        <v>63</v>
      </c>
    </row>
    <row r="50" spans="1:15" ht="15">
      <c r="A50" s="33" t="s">
        <v>76</v>
      </c>
      <c r="B50" s="66"/>
      <c r="C50" s="34"/>
      <c r="D50" s="37"/>
      <c r="E50" s="130"/>
      <c r="F50" s="35" t="e">
        <f>ROUND((D50+E50)/(C50/100),1)</f>
        <v>#DIV/0!</v>
      </c>
      <c r="G50" s="34"/>
      <c r="H50" s="37"/>
      <c r="I50" s="130"/>
      <c r="J50" s="35" t="e">
        <f>ROUND((H50+I50)/(G50/100),1)</f>
        <v>#DIV/0!</v>
      </c>
      <c r="K50" s="36">
        <v>586102.6</v>
      </c>
      <c r="L50" s="37">
        <v>515341.6</v>
      </c>
      <c r="M50" s="38">
        <v>70761</v>
      </c>
      <c r="N50" s="35">
        <f>ROUND((L50+M50)/(K50/100),1)</f>
        <v>100</v>
      </c>
      <c r="O50" s="66" t="e">
        <f aca="true" t="shared" si="4" ref="O50:O76">ROUND((L50+M50)/(B50/100),1)</f>
        <v>#DIV/0!</v>
      </c>
    </row>
    <row r="51" spans="1:15" ht="15">
      <c r="A51" s="39" t="s">
        <v>77</v>
      </c>
      <c r="B51" s="40">
        <v>500000</v>
      </c>
      <c r="C51" s="41">
        <v>500000</v>
      </c>
      <c r="D51" s="42">
        <v>333143.7</v>
      </c>
      <c r="E51" s="131">
        <v>45260</v>
      </c>
      <c r="F51" s="44">
        <f aca="true" t="shared" si="5" ref="F51:F76">ROUND((D51+E51)/(C51/100),1)</f>
        <v>75.7</v>
      </c>
      <c r="G51" s="41">
        <v>550000</v>
      </c>
      <c r="H51" s="42">
        <v>449893.7</v>
      </c>
      <c r="I51" s="131">
        <v>45260</v>
      </c>
      <c r="J51" s="44">
        <f aca="true" t="shared" si="6" ref="J51:J76">ROUND((H51+I51)/(G51/100),1)</f>
        <v>90</v>
      </c>
      <c r="K51" s="45">
        <v>201278</v>
      </c>
      <c r="L51" s="42"/>
      <c r="M51" s="43">
        <v>201278</v>
      </c>
      <c r="N51" s="44">
        <f aca="true" t="shared" si="7" ref="N51:N76">ROUND((L51+M51)/(K51/100),1)</f>
        <v>100</v>
      </c>
      <c r="O51" s="66">
        <f t="shared" si="4"/>
        <v>40.3</v>
      </c>
    </row>
    <row r="52" spans="1:15" ht="15">
      <c r="A52" s="39" t="s">
        <v>46</v>
      </c>
      <c r="B52" s="40">
        <v>200000</v>
      </c>
      <c r="C52" s="41">
        <v>200000</v>
      </c>
      <c r="D52" s="42"/>
      <c r="E52" s="131">
        <v>141540</v>
      </c>
      <c r="F52" s="44">
        <f t="shared" si="5"/>
        <v>70.8</v>
      </c>
      <c r="G52" s="41">
        <v>200000</v>
      </c>
      <c r="H52" s="42"/>
      <c r="I52" s="131">
        <v>143080</v>
      </c>
      <c r="J52" s="44">
        <f t="shared" si="6"/>
        <v>71.5</v>
      </c>
      <c r="K52" s="45"/>
      <c r="L52" s="42"/>
      <c r="M52" s="43"/>
      <c r="N52" s="44" t="e">
        <f t="shared" si="7"/>
        <v>#DIV/0!</v>
      </c>
      <c r="O52" s="66">
        <f t="shared" si="4"/>
        <v>0</v>
      </c>
    </row>
    <row r="53" spans="1:15" ht="15">
      <c r="A53" s="39" t="s">
        <v>78</v>
      </c>
      <c r="B53" s="40"/>
      <c r="C53" s="41"/>
      <c r="D53" s="42"/>
      <c r="E53" s="131"/>
      <c r="F53" s="44" t="e">
        <f t="shared" si="5"/>
        <v>#DIV/0!</v>
      </c>
      <c r="G53" s="41"/>
      <c r="H53" s="42"/>
      <c r="I53" s="131"/>
      <c r="J53" s="44" t="e">
        <f t="shared" si="6"/>
        <v>#DIV/0!</v>
      </c>
      <c r="K53" s="45"/>
      <c r="L53" s="42"/>
      <c r="M53" s="43"/>
      <c r="N53" s="44" t="e">
        <f t="shared" si="7"/>
        <v>#DIV/0!</v>
      </c>
      <c r="O53" s="66" t="e">
        <f t="shared" si="4"/>
        <v>#DIV/0!</v>
      </c>
    </row>
    <row r="54" spans="1:15" ht="15">
      <c r="A54" s="39" t="s">
        <v>79</v>
      </c>
      <c r="B54" s="40"/>
      <c r="C54" s="41"/>
      <c r="D54" s="42"/>
      <c r="E54" s="131"/>
      <c r="F54" s="44" t="e">
        <f t="shared" si="5"/>
        <v>#DIV/0!</v>
      </c>
      <c r="G54" s="41"/>
      <c r="H54" s="42"/>
      <c r="I54" s="131"/>
      <c r="J54" s="44" t="e">
        <f t="shared" si="6"/>
        <v>#DIV/0!</v>
      </c>
      <c r="K54" s="45"/>
      <c r="L54" s="42"/>
      <c r="M54" s="43"/>
      <c r="N54" s="44" t="e">
        <f t="shared" si="7"/>
        <v>#DIV/0!</v>
      </c>
      <c r="O54" s="66" t="e">
        <f t="shared" si="4"/>
        <v>#DIV/0!</v>
      </c>
    </row>
    <row r="55" spans="1:15" ht="15">
      <c r="A55" s="39" t="s">
        <v>47</v>
      </c>
      <c r="B55" s="40"/>
      <c r="C55" s="41"/>
      <c r="D55" s="42"/>
      <c r="E55" s="131"/>
      <c r="F55" s="44" t="e">
        <f t="shared" si="5"/>
        <v>#DIV/0!</v>
      </c>
      <c r="G55" s="41"/>
      <c r="H55" s="42"/>
      <c r="I55" s="131"/>
      <c r="J55" s="44" t="e">
        <f t="shared" si="6"/>
        <v>#DIV/0!</v>
      </c>
      <c r="K55" s="45"/>
      <c r="L55" s="42"/>
      <c r="M55" s="43"/>
      <c r="N55" s="44" t="e">
        <f t="shared" si="7"/>
        <v>#DIV/0!</v>
      </c>
      <c r="O55" s="66" t="e">
        <f t="shared" si="4"/>
        <v>#DIV/0!</v>
      </c>
    </row>
    <row r="56" spans="1:15" ht="15">
      <c r="A56" s="39" t="s">
        <v>80</v>
      </c>
      <c r="B56" s="40"/>
      <c r="C56" s="41"/>
      <c r="D56" s="42"/>
      <c r="E56" s="131"/>
      <c r="F56" s="44" t="e">
        <f t="shared" si="5"/>
        <v>#DIV/0!</v>
      </c>
      <c r="G56" s="41"/>
      <c r="H56" s="42"/>
      <c r="I56" s="131"/>
      <c r="J56" s="44" t="e">
        <f t="shared" si="6"/>
        <v>#DIV/0!</v>
      </c>
      <c r="K56" s="45"/>
      <c r="L56" s="42"/>
      <c r="M56" s="43"/>
      <c r="N56" s="44" t="e">
        <f t="shared" si="7"/>
        <v>#DIV/0!</v>
      </c>
      <c r="O56" s="66" t="e">
        <f t="shared" si="4"/>
        <v>#DIV/0!</v>
      </c>
    </row>
    <row r="57" spans="1:15" ht="15">
      <c r="A57" s="39" t="s">
        <v>81</v>
      </c>
      <c r="B57" s="40"/>
      <c r="C57" s="41"/>
      <c r="D57" s="42"/>
      <c r="E57" s="131"/>
      <c r="F57" s="44" t="e">
        <f t="shared" si="5"/>
        <v>#DIV/0!</v>
      </c>
      <c r="G57" s="41"/>
      <c r="H57" s="42"/>
      <c r="I57" s="131"/>
      <c r="J57" s="44" t="e">
        <f t="shared" si="6"/>
        <v>#DIV/0!</v>
      </c>
      <c r="K57" s="45"/>
      <c r="L57" s="42"/>
      <c r="M57" s="43"/>
      <c r="N57" s="44" t="e">
        <f t="shared" si="7"/>
        <v>#DIV/0!</v>
      </c>
      <c r="O57" s="66" t="e">
        <f t="shared" si="4"/>
        <v>#DIV/0!</v>
      </c>
    </row>
    <row r="58" spans="1:15" ht="15">
      <c r="A58" s="39" t="s">
        <v>48</v>
      </c>
      <c r="B58" s="40"/>
      <c r="C58" s="41"/>
      <c r="D58" s="42"/>
      <c r="E58" s="131"/>
      <c r="F58" s="44" t="e">
        <f t="shared" si="5"/>
        <v>#DIV/0!</v>
      </c>
      <c r="G58" s="41"/>
      <c r="H58" s="42"/>
      <c r="I58" s="131"/>
      <c r="J58" s="44" t="e">
        <f t="shared" si="6"/>
        <v>#DIV/0!</v>
      </c>
      <c r="K58" s="45"/>
      <c r="L58" s="42"/>
      <c r="M58" s="43"/>
      <c r="N58" s="44" t="e">
        <f t="shared" si="7"/>
        <v>#DIV/0!</v>
      </c>
      <c r="O58" s="66" t="e">
        <f t="shared" si="4"/>
        <v>#DIV/0!</v>
      </c>
    </row>
    <row r="59" spans="1:15" ht="15">
      <c r="A59" s="39" t="s">
        <v>49</v>
      </c>
      <c r="B59" s="40"/>
      <c r="C59" s="41"/>
      <c r="D59" s="42"/>
      <c r="E59" s="131"/>
      <c r="F59" s="44" t="e">
        <f t="shared" si="5"/>
        <v>#DIV/0!</v>
      </c>
      <c r="G59" s="41"/>
      <c r="H59" s="42"/>
      <c r="I59" s="131"/>
      <c r="J59" s="44" t="e">
        <f t="shared" si="6"/>
        <v>#DIV/0!</v>
      </c>
      <c r="K59" s="45"/>
      <c r="L59" s="42"/>
      <c r="M59" s="43"/>
      <c r="N59" s="44" t="e">
        <f t="shared" si="7"/>
        <v>#DIV/0!</v>
      </c>
      <c r="O59" s="66" t="e">
        <f t="shared" si="4"/>
        <v>#DIV/0!</v>
      </c>
    </row>
    <row r="60" spans="1:15" ht="15">
      <c r="A60" s="39" t="s">
        <v>50</v>
      </c>
      <c r="B60" s="40"/>
      <c r="C60" s="41"/>
      <c r="D60" s="42"/>
      <c r="E60" s="131"/>
      <c r="F60" s="44" t="e">
        <f t="shared" si="5"/>
        <v>#DIV/0!</v>
      </c>
      <c r="G60" s="41"/>
      <c r="H60" s="42"/>
      <c r="I60" s="131"/>
      <c r="J60" s="44" t="e">
        <f t="shared" si="6"/>
        <v>#DIV/0!</v>
      </c>
      <c r="K60" s="45"/>
      <c r="L60" s="42"/>
      <c r="M60" s="43"/>
      <c r="N60" s="44" t="e">
        <f t="shared" si="7"/>
        <v>#DIV/0!</v>
      </c>
      <c r="O60" s="66" t="e">
        <f t="shared" si="4"/>
        <v>#DIV/0!</v>
      </c>
    </row>
    <row r="61" spans="1:15" ht="15">
      <c r="A61" s="39" t="s">
        <v>82</v>
      </c>
      <c r="B61" s="40">
        <v>30000</v>
      </c>
      <c r="C61" s="41">
        <v>30000</v>
      </c>
      <c r="D61" s="42">
        <v>11849.2</v>
      </c>
      <c r="E61" s="131"/>
      <c r="F61" s="44">
        <f t="shared" si="5"/>
        <v>39.5</v>
      </c>
      <c r="G61" s="41">
        <v>30000</v>
      </c>
      <c r="H61" s="42">
        <v>11935.2</v>
      </c>
      <c r="I61" s="131"/>
      <c r="J61" s="44">
        <f t="shared" si="6"/>
        <v>39.8</v>
      </c>
      <c r="K61" s="45">
        <v>41811.39</v>
      </c>
      <c r="L61" s="42">
        <v>41811.39</v>
      </c>
      <c r="M61" s="43"/>
      <c r="N61" s="44">
        <f t="shared" si="7"/>
        <v>100</v>
      </c>
      <c r="O61" s="66">
        <f t="shared" si="4"/>
        <v>139.4</v>
      </c>
    </row>
    <row r="62" spans="1:15" ht="15">
      <c r="A62" s="39" t="s">
        <v>51</v>
      </c>
      <c r="B62" s="40">
        <v>700</v>
      </c>
      <c r="C62" s="41">
        <v>700</v>
      </c>
      <c r="D62" s="42">
        <v>443.57</v>
      </c>
      <c r="E62" s="131"/>
      <c r="F62" s="44">
        <f t="shared" si="5"/>
        <v>63.4</v>
      </c>
      <c r="G62" s="41">
        <v>700</v>
      </c>
      <c r="H62" s="42">
        <v>614.31</v>
      </c>
      <c r="I62" s="131"/>
      <c r="J62" s="44">
        <f t="shared" si="6"/>
        <v>87.8</v>
      </c>
      <c r="K62" s="45">
        <v>750.97</v>
      </c>
      <c r="L62" s="42">
        <v>750.97</v>
      </c>
      <c r="M62" s="43"/>
      <c r="N62" s="44">
        <f t="shared" si="7"/>
        <v>100</v>
      </c>
      <c r="O62" s="66">
        <f t="shared" si="4"/>
        <v>107.3</v>
      </c>
    </row>
    <row r="63" spans="1:15" ht="15">
      <c r="A63" s="39" t="s">
        <v>52</v>
      </c>
      <c r="B63" s="40"/>
      <c r="C63" s="41"/>
      <c r="D63" s="42"/>
      <c r="E63" s="131"/>
      <c r="F63" s="44" t="e">
        <f t="shared" si="5"/>
        <v>#DIV/0!</v>
      </c>
      <c r="G63" s="41"/>
      <c r="H63" s="42"/>
      <c r="I63" s="131"/>
      <c r="J63" s="44" t="e">
        <f t="shared" si="6"/>
        <v>#DIV/0!</v>
      </c>
      <c r="K63" s="45"/>
      <c r="L63" s="42"/>
      <c r="M63" s="43"/>
      <c r="N63" s="44" t="e">
        <f t="shared" si="7"/>
        <v>#DIV/0!</v>
      </c>
      <c r="O63" s="66" t="e">
        <f t="shared" si="4"/>
        <v>#DIV/0!</v>
      </c>
    </row>
    <row r="64" spans="1:15" ht="15">
      <c r="A64" s="39" t="s">
        <v>53</v>
      </c>
      <c r="B64" s="40"/>
      <c r="C64" s="41"/>
      <c r="D64" s="42"/>
      <c r="E64" s="131"/>
      <c r="F64" s="44" t="e">
        <f t="shared" si="5"/>
        <v>#DIV/0!</v>
      </c>
      <c r="G64" s="41"/>
      <c r="H64" s="42"/>
      <c r="I64" s="131"/>
      <c r="J64" s="44" t="e">
        <f t="shared" si="6"/>
        <v>#DIV/0!</v>
      </c>
      <c r="K64" s="45"/>
      <c r="L64" s="42"/>
      <c r="M64" s="43"/>
      <c r="N64" s="44" t="e">
        <f t="shared" si="7"/>
        <v>#DIV/0!</v>
      </c>
      <c r="O64" s="66" t="e">
        <f t="shared" si="4"/>
        <v>#DIV/0!</v>
      </c>
    </row>
    <row r="65" spans="1:15" ht="15">
      <c r="A65" s="39" t="s">
        <v>83</v>
      </c>
      <c r="B65" s="40"/>
      <c r="C65" s="41"/>
      <c r="D65" s="42"/>
      <c r="E65" s="131"/>
      <c r="F65" s="44" t="e">
        <f t="shared" si="5"/>
        <v>#DIV/0!</v>
      </c>
      <c r="G65" s="41"/>
      <c r="H65" s="42"/>
      <c r="I65" s="131"/>
      <c r="J65" s="44" t="e">
        <f t="shared" si="6"/>
        <v>#DIV/0!</v>
      </c>
      <c r="K65" s="45"/>
      <c r="L65" s="42"/>
      <c r="M65" s="43"/>
      <c r="N65" s="44" t="e">
        <f t="shared" si="7"/>
        <v>#DIV/0!</v>
      </c>
      <c r="O65" s="66" t="e">
        <f t="shared" si="4"/>
        <v>#DIV/0!</v>
      </c>
    </row>
    <row r="66" spans="1:15" ht="15">
      <c r="A66" s="46" t="s">
        <v>54</v>
      </c>
      <c r="B66" s="40">
        <f>SUM(B50:B65)</f>
        <v>730700</v>
      </c>
      <c r="C66" s="41">
        <f>SUM(C50:C65)</f>
        <v>730700</v>
      </c>
      <c r="D66" s="42">
        <f>SUM(D50:D65)</f>
        <v>345436.47000000003</v>
      </c>
      <c r="E66" s="132">
        <f>SUM(E50:E65)</f>
        <v>186800</v>
      </c>
      <c r="F66" s="44">
        <f t="shared" si="5"/>
        <v>72.8</v>
      </c>
      <c r="G66" s="41">
        <f>SUM(G50:G65)</f>
        <v>780700</v>
      </c>
      <c r="H66" s="42">
        <f>SUM(H50:H65)</f>
        <v>462443.21</v>
      </c>
      <c r="I66" s="132">
        <f>SUM(I50:I65)</f>
        <v>188340</v>
      </c>
      <c r="J66" s="44">
        <f t="shared" si="6"/>
        <v>83.4</v>
      </c>
      <c r="K66" s="41">
        <f>SUM(K50:K65)</f>
        <v>829942.96</v>
      </c>
      <c r="L66" s="42">
        <f>SUM(L50:L65)</f>
        <v>557903.96</v>
      </c>
      <c r="M66" s="43">
        <f>SUM(M50:M65)</f>
        <v>272039</v>
      </c>
      <c r="N66" s="44">
        <f t="shared" si="7"/>
        <v>100</v>
      </c>
      <c r="O66" s="66">
        <f t="shared" si="4"/>
        <v>113.6</v>
      </c>
    </row>
    <row r="67" spans="1:15" ht="15">
      <c r="A67" s="39" t="s">
        <v>84</v>
      </c>
      <c r="B67" s="47"/>
      <c r="C67" s="48"/>
      <c r="D67" s="49"/>
      <c r="E67" s="133"/>
      <c r="F67" s="44" t="e">
        <f t="shared" si="5"/>
        <v>#DIV/0!</v>
      </c>
      <c r="G67" s="48"/>
      <c r="H67" s="49"/>
      <c r="I67" s="133"/>
      <c r="J67" s="44" t="e">
        <f t="shared" si="6"/>
        <v>#DIV/0!</v>
      </c>
      <c r="K67" s="51"/>
      <c r="L67" s="49"/>
      <c r="M67" s="50"/>
      <c r="N67" s="44" t="e">
        <f t="shared" si="7"/>
        <v>#DIV/0!</v>
      </c>
      <c r="O67" s="66" t="e">
        <f t="shared" si="4"/>
        <v>#DIV/0!</v>
      </c>
    </row>
    <row r="68" spans="1:15" ht="15">
      <c r="A68" s="39" t="s">
        <v>85</v>
      </c>
      <c r="B68" s="47">
        <v>3243162</v>
      </c>
      <c r="C68" s="48">
        <v>3318422</v>
      </c>
      <c r="D68" s="49">
        <v>1696841.01</v>
      </c>
      <c r="E68" s="134"/>
      <c r="F68" s="52">
        <f t="shared" si="5"/>
        <v>51.1</v>
      </c>
      <c r="G68" s="48">
        <v>3318422</v>
      </c>
      <c r="H68" s="49">
        <v>2447904.78</v>
      </c>
      <c r="I68" s="134"/>
      <c r="J68" s="52">
        <f t="shared" si="6"/>
        <v>73.8</v>
      </c>
      <c r="K68" s="51">
        <v>3318422</v>
      </c>
      <c r="L68" s="49">
        <v>3318422</v>
      </c>
      <c r="M68" s="50"/>
      <c r="N68" s="52">
        <f t="shared" si="7"/>
        <v>100</v>
      </c>
      <c r="O68" s="66">
        <f t="shared" si="4"/>
        <v>102.3</v>
      </c>
    </row>
    <row r="69" spans="1:15" ht="15">
      <c r="A69" s="46" t="s">
        <v>86</v>
      </c>
      <c r="B69" s="40">
        <v>33500</v>
      </c>
      <c r="C69" s="41">
        <v>33500</v>
      </c>
      <c r="D69" s="42">
        <v>33500</v>
      </c>
      <c r="E69" s="55"/>
      <c r="F69" s="52">
        <f t="shared" si="5"/>
        <v>100</v>
      </c>
      <c r="G69" s="53">
        <v>33500</v>
      </c>
      <c r="H69" s="54">
        <v>33500</v>
      </c>
      <c r="I69" s="55"/>
      <c r="J69" s="52">
        <f t="shared" si="6"/>
        <v>100</v>
      </c>
      <c r="K69" s="53">
        <v>32780</v>
      </c>
      <c r="L69" s="54">
        <v>32780</v>
      </c>
      <c r="M69" s="55"/>
      <c r="N69" s="52">
        <f t="shared" si="7"/>
        <v>100</v>
      </c>
      <c r="O69" s="66">
        <f t="shared" si="4"/>
        <v>97.9</v>
      </c>
    </row>
    <row r="70" spans="1:15" ht="15">
      <c r="A70" s="39" t="s">
        <v>87</v>
      </c>
      <c r="B70" s="40">
        <v>16822121</v>
      </c>
      <c r="C70" s="41">
        <v>16876697</v>
      </c>
      <c r="D70" s="42">
        <v>8173121</v>
      </c>
      <c r="E70" s="131"/>
      <c r="F70" s="52">
        <f t="shared" si="5"/>
        <v>48.4</v>
      </c>
      <c r="G70" s="41">
        <v>16994386</v>
      </c>
      <c r="H70" s="42">
        <v>12401492</v>
      </c>
      <c r="I70" s="131"/>
      <c r="J70" s="52">
        <f t="shared" si="6"/>
        <v>73</v>
      </c>
      <c r="K70" s="41">
        <v>17074242</v>
      </c>
      <c r="L70" s="42">
        <v>17074242</v>
      </c>
      <c r="M70" s="43"/>
      <c r="N70" s="52">
        <f t="shared" si="7"/>
        <v>100</v>
      </c>
      <c r="O70" s="66">
        <f t="shared" si="4"/>
        <v>101.5</v>
      </c>
    </row>
    <row r="71" spans="1:15" ht="15">
      <c r="A71" s="39" t="s">
        <v>88</v>
      </c>
      <c r="B71" s="40"/>
      <c r="C71" s="41"/>
      <c r="D71" s="42"/>
      <c r="E71" s="131"/>
      <c r="F71" s="44" t="e">
        <f t="shared" si="5"/>
        <v>#DIV/0!</v>
      </c>
      <c r="G71" s="41"/>
      <c r="H71" s="42"/>
      <c r="I71" s="131"/>
      <c r="J71" s="44" t="e">
        <f t="shared" si="6"/>
        <v>#DIV/0!</v>
      </c>
      <c r="K71" s="41"/>
      <c r="L71" s="42"/>
      <c r="M71" s="43"/>
      <c r="N71" s="44" t="e">
        <f t="shared" si="7"/>
        <v>#DIV/0!</v>
      </c>
      <c r="O71" s="66" t="e">
        <f t="shared" si="4"/>
        <v>#DIV/0!</v>
      </c>
    </row>
    <row r="72" spans="1:15" ht="15">
      <c r="A72" s="39" t="s">
        <v>89</v>
      </c>
      <c r="B72" s="40"/>
      <c r="C72" s="41"/>
      <c r="D72" s="42"/>
      <c r="E72" s="131"/>
      <c r="F72" s="52" t="e">
        <f t="shared" si="5"/>
        <v>#DIV/0!</v>
      </c>
      <c r="G72" s="41"/>
      <c r="H72" s="42"/>
      <c r="I72" s="131"/>
      <c r="J72" s="52" t="e">
        <f t="shared" si="6"/>
        <v>#DIV/0!</v>
      </c>
      <c r="K72" s="41"/>
      <c r="L72" s="42"/>
      <c r="M72" s="43"/>
      <c r="N72" s="52" t="e">
        <f t="shared" si="7"/>
        <v>#DIV/0!</v>
      </c>
      <c r="O72" s="66" t="e">
        <f t="shared" si="4"/>
        <v>#DIV/0!</v>
      </c>
    </row>
    <row r="73" spans="1:15" ht="15">
      <c r="A73" s="39" t="s">
        <v>90</v>
      </c>
      <c r="B73" s="40">
        <v>1004186</v>
      </c>
      <c r="C73" s="41">
        <v>1004186</v>
      </c>
      <c r="D73" s="42">
        <v>1004186</v>
      </c>
      <c r="E73" s="131"/>
      <c r="F73" s="52">
        <f t="shared" si="5"/>
        <v>100</v>
      </c>
      <c r="G73" s="41">
        <v>1152200</v>
      </c>
      <c r="H73" s="42">
        <v>1152199.63</v>
      </c>
      <c r="I73" s="131"/>
      <c r="J73" s="52">
        <f t="shared" si="6"/>
        <v>100</v>
      </c>
      <c r="K73" s="41">
        <v>1282362.08</v>
      </c>
      <c r="L73" s="42">
        <v>1282362.08</v>
      </c>
      <c r="M73" s="43"/>
      <c r="N73" s="52">
        <f t="shared" si="7"/>
        <v>100</v>
      </c>
      <c r="O73" s="66">
        <f t="shared" si="4"/>
        <v>127.7</v>
      </c>
    </row>
    <row r="74" spans="1:15" ht="15">
      <c r="A74" s="46" t="s">
        <v>91</v>
      </c>
      <c r="B74" s="40">
        <f>SUM(B68:B73)</f>
        <v>21102969</v>
      </c>
      <c r="C74" s="41">
        <f>SUM(C68:C73)</f>
        <v>21232805</v>
      </c>
      <c r="D74" s="42">
        <f>SUM(D68:D73)</f>
        <v>10907648.01</v>
      </c>
      <c r="E74" s="132">
        <f>SUM(E68:E73)</f>
        <v>0</v>
      </c>
      <c r="F74" s="44">
        <f t="shared" si="5"/>
        <v>51.4</v>
      </c>
      <c r="G74" s="41">
        <f>SUM(G68:G73)</f>
        <v>21498508</v>
      </c>
      <c r="H74" s="42">
        <f>SUM(H68:H73)</f>
        <v>16035096.41</v>
      </c>
      <c r="I74" s="132">
        <f>SUM(I68:I73)</f>
        <v>0</v>
      </c>
      <c r="J74" s="44">
        <f t="shared" si="6"/>
        <v>74.6</v>
      </c>
      <c r="K74" s="41">
        <f>SUM(K68:K73)</f>
        <v>21707806.08</v>
      </c>
      <c r="L74" s="42">
        <f>SUM(L68:L73)</f>
        <v>21707806.08</v>
      </c>
      <c r="M74" s="43">
        <f>SUM(M68:M73)</f>
        <v>0</v>
      </c>
      <c r="N74" s="44">
        <f t="shared" si="7"/>
        <v>100</v>
      </c>
      <c r="O74" s="66">
        <f t="shared" si="4"/>
        <v>102.9</v>
      </c>
    </row>
    <row r="75" spans="1:15" ht="15.75" thickBot="1">
      <c r="A75" s="56" t="s">
        <v>55</v>
      </c>
      <c r="B75" s="47">
        <f>B66+B74</f>
        <v>21833669</v>
      </c>
      <c r="C75" s="48">
        <f>C66+C74</f>
        <v>21963505</v>
      </c>
      <c r="D75" s="49">
        <f>D66+D74</f>
        <v>11253084.48</v>
      </c>
      <c r="E75" s="133">
        <f>E66+E74</f>
        <v>186800</v>
      </c>
      <c r="F75" s="52">
        <f t="shared" si="5"/>
        <v>52.1</v>
      </c>
      <c r="G75" s="48">
        <f>G66+G74</f>
        <v>22279208</v>
      </c>
      <c r="H75" s="49">
        <f>H66+H74</f>
        <v>16497539.620000001</v>
      </c>
      <c r="I75" s="168">
        <f>I66+I74</f>
        <v>188340</v>
      </c>
      <c r="J75" s="52">
        <f t="shared" si="6"/>
        <v>74.9</v>
      </c>
      <c r="K75" s="48">
        <f>K66+K74</f>
        <v>22537749.04</v>
      </c>
      <c r="L75" s="49">
        <f>L66+L74</f>
        <v>22265710.04</v>
      </c>
      <c r="M75" s="50">
        <f>M66+M74</f>
        <v>272039</v>
      </c>
      <c r="N75" s="52">
        <f t="shared" si="7"/>
        <v>100</v>
      </c>
      <c r="O75" s="66">
        <f t="shared" si="4"/>
        <v>103.2</v>
      </c>
    </row>
    <row r="76" spans="1:15" ht="15.75" thickBot="1">
      <c r="A76" s="57" t="s">
        <v>56</v>
      </c>
      <c r="B76" s="58">
        <f>B75-B37</f>
        <v>0</v>
      </c>
      <c r="C76" s="58">
        <f>C75-C37</f>
        <v>0</v>
      </c>
      <c r="D76" s="58">
        <f>D75-D37</f>
        <v>90280.73000000045</v>
      </c>
      <c r="E76" s="58">
        <f>E75-E37</f>
        <v>78184.5</v>
      </c>
      <c r="F76" s="59" t="e">
        <f t="shared" si="5"/>
        <v>#DIV/0!</v>
      </c>
      <c r="G76" s="58">
        <f>G75-G37</f>
        <v>0</v>
      </c>
      <c r="H76" s="58">
        <f>H75-H37</f>
        <v>281489.04000000097</v>
      </c>
      <c r="I76" s="169">
        <f>I75-I37</f>
        <v>74814.5</v>
      </c>
      <c r="J76" s="59" t="e">
        <f t="shared" si="6"/>
        <v>#DIV/0!</v>
      </c>
      <c r="K76" s="58">
        <f>K75-K37</f>
        <v>1302.969999998808</v>
      </c>
      <c r="L76" s="58">
        <f>L75-L37</f>
        <v>480.429999999702</v>
      </c>
      <c r="M76" s="58">
        <f>M75-M37</f>
        <v>822.5400000000373</v>
      </c>
      <c r="N76" s="59">
        <f t="shared" si="7"/>
        <v>100</v>
      </c>
      <c r="O76" s="66" t="e">
        <f t="shared" si="4"/>
        <v>#DIV/0!</v>
      </c>
    </row>
    <row r="77" spans="1:15" s="77" customFormat="1" ht="15.75" thickBot="1">
      <c r="A77" s="129" t="s">
        <v>93</v>
      </c>
      <c r="B77" s="128"/>
      <c r="C77" s="124"/>
      <c r="D77" s="125">
        <f>D76+E76</f>
        <v>168465.23000000045</v>
      </c>
      <c r="E77" s="125"/>
      <c r="F77" s="125"/>
      <c r="G77" s="125"/>
      <c r="H77" s="125">
        <f>H76+I76</f>
        <v>356303.54000000097</v>
      </c>
      <c r="I77" s="125"/>
      <c r="J77" s="125"/>
      <c r="K77" s="125"/>
      <c r="L77" s="125">
        <f>L76+M76</f>
        <v>1302.9699999997392</v>
      </c>
      <c r="M77" s="125"/>
      <c r="N77" s="126"/>
      <c r="O77" s="127"/>
    </row>
    <row r="78" ht="15">
      <c r="L78" s="106"/>
    </row>
    <row r="79" spans="1:7" ht="15.75" thickBot="1">
      <c r="A79" s="28" t="s">
        <v>40</v>
      </c>
      <c r="B79" s="118"/>
      <c r="C79" s="87"/>
      <c r="D79" s="87"/>
      <c r="G79" s="164"/>
    </row>
    <row r="80" spans="1:7" ht="15.75" thickBot="1">
      <c r="A80" s="29"/>
      <c r="B80" s="119" t="s">
        <v>10</v>
      </c>
      <c r="C80" s="120" t="s">
        <v>14</v>
      </c>
      <c r="D80" s="121" t="s">
        <v>15</v>
      </c>
      <c r="G80" s="164" t="s">
        <v>113</v>
      </c>
    </row>
    <row r="81" spans="1:7" ht="15">
      <c r="A81" s="30" t="s">
        <v>41</v>
      </c>
      <c r="B81" s="67">
        <v>768860.55</v>
      </c>
      <c r="C81" s="68">
        <v>691141.95</v>
      </c>
      <c r="D81" s="69">
        <v>756014.27</v>
      </c>
      <c r="G81" s="164" t="s">
        <v>136</v>
      </c>
    </row>
    <row r="82" spans="1:7" ht="15">
      <c r="A82" s="30" t="s">
        <v>42</v>
      </c>
      <c r="B82" s="70">
        <v>42025.56</v>
      </c>
      <c r="C82" s="61">
        <v>42025.56</v>
      </c>
      <c r="D82" s="62">
        <v>42025.56</v>
      </c>
      <c r="G82" s="164" t="s">
        <v>137</v>
      </c>
    </row>
    <row r="83" spans="1:7" ht="15">
      <c r="A83" s="30" t="s">
        <v>43</v>
      </c>
      <c r="B83" s="70">
        <v>274755.81</v>
      </c>
      <c r="C83" s="61">
        <v>286576.81</v>
      </c>
      <c r="D83" s="62">
        <v>240955.81</v>
      </c>
      <c r="G83" s="164" t="s">
        <v>114</v>
      </c>
    </row>
    <row r="84" spans="1:7" ht="15">
      <c r="A84" s="30" t="s">
        <v>44</v>
      </c>
      <c r="B84" s="70">
        <v>41772.14</v>
      </c>
      <c r="C84" s="61">
        <v>41772.14</v>
      </c>
      <c r="D84" s="62">
        <v>41772.14</v>
      </c>
      <c r="G84" s="164" t="s">
        <v>115</v>
      </c>
    </row>
    <row r="85" spans="1:7" ht="15">
      <c r="A85" s="30" t="s">
        <v>92</v>
      </c>
      <c r="B85" s="70">
        <v>630759.88</v>
      </c>
      <c r="C85" s="61">
        <v>482746.25</v>
      </c>
      <c r="D85" s="62">
        <v>1280410.6</v>
      </c>
      <c r="G85" s="164" t="s">
        <v>116</v>
      </c>
    </row>
    <row r="86" spans="1:7" ht="15.75" thickBot="1">
      <c r="A86" s="31" t="s">
        <v>64</v>
      </c>
      <c r="B86" s="71">
        <v>737495.74</v>
      </c>
      <c r="C86" s="64">
        <v>815214.34</v>
      </c>
      <c r="D86" s="65">
        <v>750342.02</v>
      </c>
      <c r="G86" s="164" t="s">
        <v>117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B70">
      <selection activeCell="L87" sqref="L87"/>
    </sheetView>
  </sheetViews>
  <sheetFormatPr defaultColWidth="9.140625" defaultRowHeight="15"/>
  <cols>
    <col min="1" max="1" width="22.421875" style="0" customWidth="1"/>
    <col min="2" max="2" width="13.7109375" style="116" customWidth="1"/>
    <col min="3" max="3" width="14.421875" style="116" customWidth="1"/>
    <col min="4" max="4" width="12.7109375" style="184" customWidth="1"/>
    <col min="5" max="5" width="12.7109375" style="0" customWidth="1"/>
    <col min="6" max="6" width="6.57421875" style="0" customWidth="1"/>
    <col min="7" max="7" width="14.00390625" style="116" customWidth="1"/>
    <col min="8" max="8" width="13.140625" style="116" customWidth="1"/>
    <col min="9" max="9" width="12.7109375" style="0" customWidth="1"/>
    <col min="10" max="10" width="6.57421875" style="0" customWidth="1"/>
    <col min="11" max="11" width="13.57421875" style="184" customWidth="1"/>
    <col min="12" max="12" width="12.7109375" style="184" customWidth="1"/>
    <col min="13" max="13" width="12.7109375" style="178" customWidth="1"/>
    <col min="14" max="14" width="6.57421875" style="0" customWidth="1"/>
    <col min="15" max="15" width="7.00390625" style="0" bestFit="1" customWidth="1"/>
  </cols>
  <sheetData>
    <row r="1" spans="1:14" ht="15">
      <c r="A1" s="85" t="s">
        <v>65</v>
      </c>
      <c r="B1" s="86"/>
      <c r="C1" s="86"/>
      <c r="D1" s="178"/>
      <c r="E1" s="88" t="s">
        <v>66</v>
      </c>
      <c r="F1" s="85"/>
      <c r="G1" s="86" t="s">
        <v>96</v>
      </c>
      <c r="H1" s="87"/>
      <c r="I1" s="87"/>
      <c r="J1" s="85"/>
      <c r="K1" s="186"/>
      <c r="L1" s="178"/>
      <c r="N1" s="85"/>
    </row>
    <row r="2" spans="1:14" ht="16.5" thickBot="1">
      <c r="A2" s="1" t="s">
        <v>0</v>
      </c>
      <c r="B2" s="90" t="s">
        <v>1</v>
      </c>
      <c r="C2" s="90"/>
      <c r="D2" s="178"/>
      <c r="E2" s="87"/>
      <c r="F2" s="1"/>
      <c r="G2" s="90"/>
      <c r="H2" s="87"/>
      <c r="I2" s="87"/>
      <c r="J2" s="1"/>
      <c r="K2" s="187"/>
      <c r="L2" s="178"/>
      <c r="N2" s="1"/>
    </row>
    <row r="3" spans="1:15" ht="15">
      <c r="A3" s="2" t="s">
        <v>2</v>
      </c>
      <c r="B3" s="92" t="s">
        <v>3</v>
      </c>
      <c r="C3" s="93" t="s">
        <v>4</v>
      </c>
      <c r="D3" s="179" t="s">
        <v>5</v>
      </c>
      <c r="E3" s="95"/>
      <c r="F3" s="3" t="s">
        <v>6</v>
      </c>
      <c r="G3" s="96" t="s">
        <v>4</v>
      </c>
      <c r="H3" s="94" t="s">
        <v>7</v>
      </c>
      <c r="I3" s="95"/>
      <c r="J3" s="3" t="s">
        <v>6</v>
      </c>
      <c r="K3" s="188" t="s">
        <v>4</v>
      </c>
      <c r="L3" s="179" t="s">
        <v>8</v>
      </c>
      <c r="M3" s="189"/>
      <c r="N3" s="3" t="s">
        <v>6</v>
      </c>
      <c r="O3" s="72" t="s">
        <v>62</v>
      </c>
    </row>
    <row r="4" spans="1:15" ht="15.75" customHeight="1" thickBot="1">
      <c r="A4" s="4"/>
      <c r="B4" s="98" t="s">
        <v>9</v>
      </c>
      <c r="C4" s="99" t="s">
        <v>10</v>
      </c>
      <c r="D4" s="180" t="s">
        <v>11</v>
      </c>
      <c r="E4" s="100" t="s">
        <v>12</v>
      </c>
      <c r="F4" s="76" t="s">
        <v>13</v>
      </c>
      <c r="G4" s="101" t="s">
        <v>14</v>
      </c>
      <c r="H4" s="100" t="s">
        <v>11</v>
      </c>
      <c r="I4" s="100" t="s">
        <v>12</v>
      </c>
      <c r="J4" s="76" t="s">
        <v>13</v>
      </c>
      <c r="K4" s="190" t="s">
        <v>15</v>
      </c>
      <c r="L4" s="180" t="s">
        <v>11</v>
      </c>
      <c r="M4" s="180" t="s">
        <v>12</v>
      </c>
      <c r="N4" s="76" t="s">
        <v>13</v>
      </c>
      <c r="O4" s="73" t="s">
        <v>63</v>
      </c>
    </row>
    <row r="5" spans="1:15" ht="15.75" customHeight="1">
      <c r="A5" s="5" t="s">
        <v>16</v>
      </c>
      <c r="B5" s="6">
        <v>3000000</v>
      </c>
      <c r="C5" s="7">
        <v>3035000</v>
      </c>
      <c r="D5" s="8">
        <v>1526095.86</v>
      </c>
      <c r="E5" s="8">
        <v>4002</v>
      </c>
      <c r="F5" s="78">
        <f>ROUND((D5+E5)/(C5/100),1)</f>
        <v>50.4</v>
      </c>
      <c r="G5" s="9">
        <v>3035000</v>
      </c>
      <c r="H5" s="8">
        <v>1806000.98</v>
      </c>
      <c r="I5" s="8">
        <v>7542</v>
      </c>
      <c r="J5" s="78">
        <f>ROUND((H5+I5)/(G5/100),1)</f>
        <v>59.8</v>
      </c>
      <c r="K5" s="10">
        <v>2788316</v>
      </c>
      <c r="L5" s="8">
        <v>2766566.8</v>
      </c>
      <c r="M5" s="8">
        <v>21749</v>
      </c>
      <c r="N5" s="78">
        <f>ROUND((L5+M5)/(K5/100),1)</f>
        <v>100</v>
      </c>
      <c r="O5" s="66">
        <f>ROUND((L5+M5)/(B5/100),1)</f>
        <v>92.9</v>
      </c>
    </row>
    <row r="6" spans="1:15" ht="15.75" customHeight="1">
      <c r="A6" s="11" t="s">
        <v>17</v>
      </c>
      <c r="B6" s="12">
        <v>400000</v>
      </c>
      <c r="C6" s="13">
        <v>400000</v>
      </c>
      <c r="D6" s="14">
        <v>202760</v>
      </c>
      <c r="E6" s="14">
        <v>5000</v>
      </c>
      <c r="F6" s="79">
        <f aca="true" t="shared" si="0" ref="F6:F37">ROUND((D6+E6)/(C6/100),1)</f>
        <v>51.9</v>
      </c>
      <c r="G6" s="15">
        <v>400000</v>
      </c>
      <c r="H6" s="14">
        <v>202760</v>
      </c>
      <c r="I6" s="14">
        <v>5000</v>
      </c>
      <c r="J6" s="79">
        <f aca="true" t="shared" si="1" ref="J6:J37">ROUND((H6+I6)/(G6/100),1)</f>
        <v>51.9</v>
      </c>
      <c r="K6" s="16">
        <v>429000</v>
      </c>
      <c r="L6" s="14">
        <v>422378</v>
      </c>
      <c r="M6" s="14">
        <v>6000</v>
      </c>
      <c r="N6" s="79">
        <f aca="true" t="shared" si="2" ref="N6:N37">ROUND((L6+M6)/(K6/100),1)</f>
        <v>99.9</v>
      </c>
      <c r="O6" s="66">
        <f aca="true" t="shared" si="3" ref="O6:O37">ROUND((L6+M6)/(B6/100),1)</f>
        <v>107.1</v>
      </c>
    </row>
    <row r="7" spans="1:15" ht="15.75" customHeight="1">
      <c r="A7" s="11" t="s">
        <v>18</v>
      </c>
      <c r="B7" s="12">
        <v>65000</v>
      </c>
      <c r="C7" s="13">
        <v>65000</v>
      </c>
      <c r="D7" s="14">
        <v>43406.11</v>
      </c>
      <c r="E7" s="14"/>
      <c r="F7" s="79">
        <f t="shared" si="0"/>
        <v>66.8</v>
      </c>
      <c r="G7" s="15">
        <v>65000</v>
      </c>
      <c r="H7" s="14">
        <v>43406.11</v>
      </c>
      <c r="I7" s="14"/>
      <c r="J7" s="79">
        <f t="shared" si="1"/>
        <v>66.8</v>
      </c>
      <c r="K7" s="16">
        <v>69000</v>
      </c>
      <c r="L7" s="14">
        <v>68826.11</v>
      </c>
      <c r="M7" s="14"/>
      <c r="N7" s="79">
        <f t="shared" si="2"/>
        <v>99.7</v>
      </c>
      <c r="O7" s="66">
        <f t="shared" si="3"/>
        <v>105.9</v>
      </c>
    </row>
    <row r="8" spans="1:15" ht="15.75" customHeight="1">
      <c r="A8" s="11" t="s">
        <v>19</v>
      </c>
      <c r="B8" s="12">
        <v>190000</v>
      </c>
      <c r="C8" s="13">
        <v>190000</v>
      </c>
      <c r="D8" s="14">
        <v>82192</v>
      </c>
      <c r="E8" s="14">
        <v>2191</v>
      </c>
      <c r="F8" s="79">
        <f t="shared" si="0"/>
        <v>44.4</v>
      </c>
      <c r="G8" s="15">
        <v>190000</v>
      </c>
      <c r="H8" s="14">
        <v>119200</v>
      </c>
      <c r="I8" s="14">
        <v>2191</v>
      </c>
      <c r="J8" s="79">
        <f t="shared" si="1"/>
        <v>63.9</v>
      </c>
      <c r="K8" s="16">
        <v>153194</v>
      </c>
      <c r="L8" s="14">
        <v>149356</v>
      </c>
      <c r="M8" s="14">
        <v>3838</v>
      </c>
      <c r="N8" s="79">
        <f t="shared" si="2"/>
        <v>100</v>
      </c>
      <c r="O8" s="66">
        <f t="shared" si="3"/>
        <v>80.6</v>
      </c>
    </row>
    <row r="9" spans="1:15" ht="15.75" customHeight="1">
      <c r="A9" s="11" t="s">
        <v>20</v>
      </c>
      <c r="B9" s="12">
        <v>1000000</v>
      </c>
      <c r="C9" s="13">
        <v>1000000</v>
      </c>
      <c r="D9" s="14">
        <v>542123</v>
      </c>
      <c r="E9" s="14">
        <v>10000</v>
      </c>
      <c r="F9" s="79">
        <f t="shared" si="0"/>
        <v>55.2</v>
      </c>
      <c r="G9" s="15">
        <v>1000000</v>
      </c>
      <c r="H9" s="14">
        <v>567297</v>
      </c>
      <c r="I9" s="14">
        <v>10000</v>
      </c>
      <c r="J9" s="79">
        <f t="shared" si="1"/>
        <v>57.7</v>
      </c>
      <c r="K9" s="16">
        <v>805000</v>
      </c>
      <c r="L9" s="14">
        <v>801437</v>
      </c>
      <c r="M9" s="14">
        <v>21732</v>
      </c>
      <c r="N9" s="79">
        <f t="shared" si="2"/>
        <v>102.3</v>
      </c>
      <c r="O9" s="66">
        <f t="shared" si="3"/>
        <v>82.3</v>
      </c>
    </row>
    <row r="10" spans="1:15" ht="15.75" customHeight="1">
      <c r="A10" s="11" t="s">
        <v>21</v>
      </c>
      <c r="B10" s="12"/>
      <c r="C10" s="13"/>
      <c r="D10" s="14"/>
      <c r="E10" s="14"/>
      <c r="F10" s="79" t="e">
        <f t="shared" si="0"/>
        <v>#DIV/0!</v>
      </c>
      <c r="G10" s="15"/>
      <c r="H10" s="14"/>
      <c r="I10" s="14"/>
      <c r="J10" s="79" t="e">
        <f t="shared" si="1"/>
        <v>#DIV/0!</v>
      </c>
      <c r="K10" s="16"/>
      <c r="L10" s="14"/>
      <c r="M10" s="14"/>
      <c r="N10" s="79" t="e">
        <f t="shared" si="2"/>
        <v>#DIV/0!</v>
      </c>
      <c r="O10" s="66" t="e">
        <f t="shared" si="3"/>
        <v>#DIV/0!</v>
      </c>
    </row>
    <row r="11" spans="1:15" ht="15.75" customHeight="1">
      <c r="A11" s="11" t="s">
        <v>22</v>
      </c>
      <c r="B11" s="12"/>
      <c r="C11" s="13"/>
      <c r="D11" s="14"/>
      <c r="E11" s="14"/>
      <c r="F11" s="79" t="e">
        <f t="shared" si="0"/>
        <v>#DIV/0!</v>
      </c>
      <c r="G11" s="15"/>
      <c r="H11" s="14"/>
      <c r="I11" s="14"/>
      <c r="J11" s="79" t="e">
        <f t="shared" si="1"/>
        <v>#DIV/0!</v>
      </c>
      <c r="K11" s="16"/>
      <c r="L11" s="14"/>
      <c r="M11" s="14"/>
      <c r="N11" s="79" t="e">
        <f t="shared" si="2"/>
        <v>#DIV/0!</v>
      </c>
      <c r="O11" s="66" t="e">
        <f t="shared" si="3"/>
        <v>#DIV/0!</v>
      </c>
    </row>
    <row r="12" spans="1:15" ht="15.75" customHeight="1">
      <c r="A12" s="11" t="s">
        <v>67</v>
      </c>
      <c r="B12" s="12"/>
      <c r="C12" s="13"/>
      <c r="D12" s="14"/>
      <c r="E12" s="14"/>
      <c r="F12" s="79" t="e">
        <f t="shared" si="0"/>
        <v>#DIV/0!</v>
      </c>
      <c r="G12" s="15"/>
      <c r="H12" s="14"/>
      <c r="I12" s="14"/>
      <c r="J12" s="79" t="e">
        <f t="shared" si="1"/>
        <v>#DIV/0!</v>
      </c>
      <c r="K12" s="16"/>
      <c r="L12" s="14"/>
      <c r="M12" s="14"/>
      <c r="N12" s="79" t="e">
        <f t="shared" si="2"/>
        <v>#DIV/0!</v>
      </c>
      <c r="O12" s="66" t="e">
        <f t="shared" si="3"/>
        <v>#DIV/0!</v>
      </c>
    </row>
    <row r="13" spans="1:15" ht="15.75" customHeight="1">
      <c r="A13" s="11" t="s">
        <v>68</v>
      </c>
      <c r="B13" s="12"/>
      <c r="C13" s="13"/>
      <c r="D13" s="14"/>
      <c r="E13" s="14"/>
      <c r="F13" s="79" t="e">
        <f t="shared" si="0"/>
        <v>#DIV/0!</v>
      </c>
      <c r="G13" s="15"/>
      <c r="H13" s="14"/>
      <c r="I13" s="14"/>
      <c r="J13" s="79" t="e">
        <f t="shared" si="1"/>
        <v>#DIV/0!</v>
      </c>
      <c r="K13" s="16"/>
      <c r="L13" s="14"/>
      <c r="M13" s="14"/>
      <c r="N13" s="79" t="e">
        <f t="shared" si="2"/>
        <v>#DIV/0!</v>
      </c>
      <c r="O13" s="66" t="e">
        <f t="shared" si="3"/>
        <v>#DIV/0!</v>
      </c>
    </row>
    <row r="14" spans="1:15" ht="15.75" customHeight="1">
      <c r="A14" s="11" t="s">
        <v>69</v>
      </c>
      <c r="B14" s="12"/>
      <c r="C14" s="13"/>
      <c r="D14" s="14"/>
      <c r="E14" s="14"/>
      <c r="F14" s="79" t="e">
        <f t="shared" si="0"/>
        <v>#DIV/0!</v>
      </c>
      <c r="G14" s="15"/>
      <c r="H14" s="14"/>
      <c r="I14" s="14"/>
      <c r="J14" s="79" t="e">
        <f t="shared" si="1"/>
        <v>#DIV/0!</v>
      </c>
      <c r="K14" s="16"/>
      <c r="L14" s="14"/>
      <c r="M14" s="14"/>
      <c r="N14" s="79" t="e">
        <f t="shared" si="2"/>
        <v>#DIV/0!</v>
      </c>
      <c r="O14" s="66" t="e">
        <f t="shared" si="3"/>
        <v>#DIV/0!</v>
      </c>
    </row>
    <row r="15" spans="1:15" ht="15.75" customHeight="1">
      <c r="A15" s="11" t="s">
        <v>23</v>
      </c>
      <c r="B15" s="12">
        <v>347094</v>
      </c>
      <c r="C15" s="13">
        <v>347094</v>
      </c>
      <c r="D15" s="14">
        <v>152270.36</v>
      </c>
      <c r="E15" s="14"/>
      <c r="F15" s="79">
        <f t="shared" si="0"/>
        <v>43.9</v>
      </c>
      <c r="G15" s="15">
        <v>438532</v>
      </c>
      <c r="H15" s="14">
        <v>310192.84</v>
      </c>
      <c r="I15" s="14"/>
      <c r="J15" s="79">
        <f t="shared" si="1"/>
        <v>70.7</v>
      </c>
      <c r="K15" s="16">
        <v>462262.32</v>
      </c>
      <c r="L15" s="14">
        <v>462262.32</v>
      </c>
      <c r="M15" s="14"/>
      <c r="N15" s="79">
        <f t="shared" si="2"/>
        <v>100</v>
      </c>
      <c r="O15" s="66">
        <f t="shared" si="3"/>
        <v>133.2</v>
      </c>
    </row>
    <row r="16" spans="1:15" ht="15.75" customHeight="1">
      <c r="A16" s="11" t="s">
        <v>24</v>
      </c>
      <c r="B16" s="12">
        <v>66000</v>
      </c>
      <c r="C16" s="13">
        <v>66000</v>
      </c>
      <c r="D16" s="14">
        <v>43872</v>
      </c>
      <c r="E16" s="14"/>
      <c r="F16" s="79">
        <f t="shared" si="0"/>
        <v>66.5</v>
      </c>
      <c r="G16" s="15">
        <v>66000</v>
      </c>
      <c r="H16" s="14">
        <v>45844</v>
      </c>
      <c r="I16" s="14"/>
      <c r="J16" s="79">
        <f t="shared" si="1"/>
        <v>69.5</v>
      </c>
      <c r="K16" s="16">
        <v>52000</v>
      </c>
      <c r="L16" s="14">
        <v>51795</v>
      </c>
      <c r="M16" s="14"/>
      <c r="N16" s="79">
        <f t="shared" si="2"/>
        <v>99.6</v>
      </c>
      <c r="O16" s="66">
        <f t="shared" si="3"/>
        <v>78.5</v>
      </c>
    </row>
    <row r="17" spans="1:15" ht="15.75" customHeight="1">
      <c r="A17" s="11" t="s">
        <v>70</v>
      </c>
      <c r="B17" s="12">
        <v>6000</v>
      </c>
      <c r="C17" s="13">
        <v>6000</v>
      </c>
      <c r="D17" s="14">
        <v>2540</v>
      </c>
      <c r="E17" s="14"/>
      <c r="F17" s="79">
        <f t="shared" si="0"/>
        <v>42.3</v>
      </c>
      <c r="G17" s="15">
        <v>6000</v>
      </c>
      <c r="H17" s="14">
        <v>2960</v>
      </c>
      <c r="I17" s="14"/>
      <c r="J17" s="79">
        <f t="shared" si="1"/>
        <v>49.3</v>
      </c>
      <c r="K17" s="16">
        <v>6000</v>
      </c>
      <c r="L17" s="14">
        <v>6181</v>
      </c>
      <c r="M17" s="14"/>
      <c r="N17" s="79">
        <f t="shared" si="2"/>
        <v>103</v>
      </c>
      <c r="O17" s="66">
        <f t="shared" si="3"/>
        <v>103</v>
      </c>
    </row>
    <row r="18" spans="1:15" ht="15.75" customHeight="1">
      <c r="A18" s="11" t="s">
        <v>25</v>
      </c>
      <c r="B18" s="12">
        <v>1350000</v>
      </c>
      <c r="C18" s="13">
        <v>1350000</v>
      </c>
      <c r="D18" s="14">
        <v>1075677.49</v>
      </c>
      <c r="E18" s="14"/>
      <c r="F18" s="79">
        <f t="shared" si="0"/>
        <v>79.7</v>
      </c>
      <c r="G18" s="15">
        <v>1350000</v>
      </c>
      <c r="H18" s="14">
        <v>1177957.59</v>
      </c>
      <c r="I18" s="14"/>
      <c r="J18" s="79">
        <f t="shared" si="1"/>
        <v>87.3</v>
      </c>
      <c r="K18" s="16">
        <v>1360000</v>
      </c>
      <c r="L18" s="14">
        <v>1359649.19</v>
      </c>
      <c r="M18" s="14"/>
      <c r="N18" s="79">
        <f t="shared" si="2"/>
        <v>100</v>
      </c>
      <c r="O18" s="66">
        <f t="shared" si="3"/>
        <v>100.7</v>
      </c>
    </row>
    <row r="19" spans="1:15" ht="15.75" customHeight="1">
      <c r="A19" s="11" t="s">
        <v>26</v>
      </c>
      <c r="B19" s="12">
        <v>22650000</v>
      </c>
      <c r="C19" s="13">
        <v>22650000</v>
      </c>
      <c r="D19" s="14">
        <v>11043452.81</v>
      </c>
      <c r="E19" s="14">
        <v>32650</v>
      </c>
      <c r="F19" s="79">
        <f t="shared" si="0"/>
        <v>48.9</v>
      </c>
      <c r="G19" s="15">
        <v>22307128</v>
      </c>
      <c r="H19" s="14">
        <v>16336672.96</v>
      </c>
      <c r="I19" s="14">
        <v>32650</v>
      </c>
      <c r="J19" s="79">
        <f t="shared" si="1"/>
        <v>73.4</v>
      </c>
      <c r="K19" s="16">
        <v>22190782.48</v>
      </c>
      <c r="L19" s="14">
        <v>22121176.38</v>
      </c>
      <c r="M19" s="14">
        <v>45649</v>
      </c>
      <c r="N19" s="79">
        <f t="shared" si="2"/>
        <v>99.9</v>
      </c>
      <c r="O19" s="66">
        <f t="shared" si="3"/>
        <v>97.9</v>
      </c>
    </row>
    <row r="20" spans="1:15" ht="15.75" customHeight="1">
      <c r="A20" s="11" t="s">
        <v>27</v>
      </c>
      <c r="B20" s="12"/>
      <c r="C20" s="13"/>
      <c r="D20" s="14"/>
      <c r="E20" s="14"/>
      <c r="F20" s="79" t="e">
        <f t="shared" si="0"/>
        <v>#DIV/0!</v>
      </c>
      <c r="G20" s="15"/>
      <c r="H20" s="14">
        <v>4155</v>
      </c>
      <c r="I20" s="14"/>
      <c r="J20" s="79" t="e">
        <f t="shared" si="1"/>
        <v>#DIV/0!</v>
      </c>
      <c r="K20" s="16"/>
      <c r="L20" s="14">
        <v>4155</v>
      </c>
      <c r="M20" s="14"/>
      <c r="N20" s="79" t="e">
        <f t="shared" si="2"/>
        <v>#DIV/0!</v>
      </c>
      <c r="O20" s="66" t="e">
        <f t="shared" si="3"/>
        <v>#DIV/0!</v>
      </c>
    </row>
    <row r="21" spans="1:15" ht="15.75" customHeight="1">
      <c r="A21" s="11" t="s">
        <v>28</v>
      </c>
      <c r="B21" s="12"/>
      <c r="C21" s="13"/>
      <c r="D21" s="14"/>
      <c r="E21" s="14"/>
      <c r="F21" s="79" t="e">
        <f t="shared" si="0"/>
        <v>#DIV/0!</v>
      </c>
      <c r="G21" s="15"/>
      <c r="H21" s="14"/>
      <c r="I21" s="14"/>
      <c r="J21" s="79" t="e">
        <f t="shared" si="1"/>
        <v>#DIV/0!</v>
      </c>
      <c r="K21" s="16"/>
      <c r="L21" s="14"/>
      <c r="M21" s="14"/>
      <c r="N21" s="79" t="e">
        <f t="shared" si="2"/>
        <v>#DIV/0!</v>
      </c>
      <c r="O21" s="66" t="e">
        <f t="shared" si="3"/>
        <v>#DIV/0!</v>
      </c>
    </row>
    <row r="22" spans="1:15" ht="15.75" customHeight="1">
      <c r="A22" s="11" t="s">
        <v>29</v>
      </c>
      <c r="B22" s="12"/>
      <c r="C22" s="13"/>
      <c r="D22" s="14"/>
      <c r="E22" s="14"/>
      <c r="F22" s="79" t="e">
        <f t="shared" si="0"/>
        <v>#DIV/0!</v>
      </c>
      <c r="G22" s="15"/>
      <c r="H22" s="14">
        <v>3750</v>
      </c>
      <c r="I22" s="14"/>
      <c r="J22" s="79" t="e">
        <f t="shared" si="1"/>
        <v>#DIV/0!</v>
      </c>
      <c r="K22" s="16"/>
      <c r="L22" s="14">
        <v>3750</v>
      </c>
      <c r="M22" s="14"/>
      <c r="N22" s="79" t="e">
        <f t="shared" si="2"/>
        <v>#DIV/0!</v>
      </c>
      <c r="O22" s="66" t="e">
        <f t="shared" si="3"/>
        <v>#DIV/0!</v>
      </c>
    </row>
    <row r="23" spans="1:15" ht="15.75" customHeight="1">
      <c r="A23" s="11" t="s">
        <v>30</v>
      </c>
      <c r="B23" s="12"/>
      <c r="C23" s="13"/>
      <c r="D23" s="14"/>
      <c r="E23" s="14"/>
      <c r="F23" s="79" t="e">
        <f t="shared" si="0"/>
        <v>#DIV/0!</v>
      </c>
      <c r="G23" s="15"/>
      <c r="H23" s="14"/>
      <c r="I23" s="14"/>
      <c r="J23" s="79" t="e">
        <f t="shared" si="1"/>
        <v>#DIV/0!</v>
      </c>
      <c r="K23" s="16"/>
      <c r="L23" s="14"/>
      <c r="M23" s="14"/>
      <c r="N23" s="79" t="e">
        <f t="shared" si="2"/>
        <v>#DIV/0!</v>
      </c>
      <c r="O23" s="66" t="e">
        <f t="shared" si="3"/>
        <v>#DIV/0!</v>
      </c>
    </row>
    <row r="24" spans="1:15" ht="15.75" customHeight="1">
      <c r="A24" s="11" t="s">
        <v>71</v>
      </c>
      <c r="B24" s="12"/>
      <c r="C24" s="13"/>
      <c r="D24" s="14"/>
      <c r="E24" s="14"/>
      <c r="F24" s="79" t="e">
        <f t="shared" si="0"/>
        <v>#DIV/0!</v>
      </c>
      <c r="G24" s="15"/>
      <c r="H24" s="14"/>
      <c r="I24" s="14"/>
      <c r="J24" s="79" t="e">
        <f t="shared" si="1"/>
        <v>#DIV/0!</v>
      </c>
      <c r="K24" s="16"/>
      <c r="L24" s="14"/>
      <c r="M24" s="14"/>
      <c r="N24" s="79" t="e">
        <f t="shared" si="2"/>
        <v>#DIV/0!</v>
      </c>
      <c r="O24" s="66" t="e">
        <f t="shared" si="3"/>
        <v>#DIV/0!</v>
      </c>
    </row>
    <row r="25" spans="1:15" ht="15.75" customHeight="1">
      <c r="A25" s="11" t="s">
        <v>31</v>
      </c>
      <c r="B25" s="12"/>
      <c r="C25" s="13"/>
      <c r="D25" s="14"/>
      <c r="E25" s="14"/>
      <c r="F25" s="79" t="e">
        <f t="shared" si="0"/>
        <v>#DIV/0!</v>
      </c>
      <c r="G25" s="15"/>
      <c r="H25" s="14"/>
      <c r="I25" s="14"/>
      <c r="J25" s="79" t="e">
        <f t="shared" si="1"/>
        <v>#DIV/0!</v>
      </c>
      <c r="K25" s="16"/>
      <c r="L25" s="14"/>
      <c r="M25" s="14"/>
      <c r="N25" s="79" t="e">
        <f t="shared" si="2"/>
        <v>#DIV/0!</v>
      </c>
      <c r="O25" s="66" t="e">
        <f t="shared" si="3"/>
        <v>#DIV/0!</v>
      </c>
    </row>
    <row r="26" spans="1:15" ht="15.75" customHeight="1">
      <c r="A26" s="11" t="s">
        <v>32</v>
      </c>
      <c r="B26" s="12">
        <v>20000</v>
      </c>
      <c r="C26" s="13">
        <v>20000</v>
      </c>
      <c r="D26" s="14">
        <v>17686</v>
      </c>
      <c r="E26" s="14"/>
      <c r="F26" s="79">
        <f t="shared" si="0"/>
        <v>88.4</v>
      </c>
      <c r="G26" s="15">
        <v>20000</v>
      </c>
      <c r="H26" s="14">
        <v>17686</v>
      </c>
      <c r="I26" s="14"/>
      <c r="J26" s="79">
        <f t="shared" si="1"/>
        <v>88.4</v>
      </c>
      <c r="K26" s="16">
        <v>18000</v>
      </c>
      <c r="L26" s="14">
        <v>17686</v>
      </c>
      <c r="M26" s="14"/>
      <c r="N26" s="79">
        <f t="shared" si="2"/>
        <v>98.3</v>
      </c>
      <c r="O26" s="66">
        <f t="shared" si="3"/>
        <v>88.4</v>
      </c>
    </row>
    <row r="27" spans="1:15" ht="15.75" customHeight="1">
      <c r="A27" s="11" t="s">
        <v>72</v>
      </c>
      <c r="B27" s="12"/>
      <c r="C27" s="13"/>
      <c r="D27" s="14"/>
      <c r="E27" s="14"/>
      <c r="F27" s="79" t="e">
        <f t="shared" si="0"/>
        <v>#DIV/0!</v>
      </c>
      <c r="G27" s="15"/>
      <c r="H27" s="14"/>
      <c r="I27" s="14"/>
      <c r="J27" s="79" t="e">
        <f t="shared" si="1"/>
        <v>#DIV/0!</v>
      </c>
      <c r="K27" s="16"/>
      <c r="L27" s="14"/>
      <c r="M27" s="14"/>
      <c r="N27" s="79" t="e">
        <f t="shared" si="2"/>
        <v>#DIV/0!</v>
      </c>
      <c r="O27" s="66" t="e">
        <f t="shared" si="3"/>
        <v>#DIV/0!</v>
      </c>
    </row>
    <row r="28" spans="1:15" ht="15.75" customHeight="1">
      <c r="A28" s="11" t="s">
        <v>33</v>
      </c>
      <c r="B28" s="12">
        <v>50000</v>
      </c>
      <c r="C28" s="13">
        <v>50000</v>
      </c>
      <c r="D28" s="14">
        <v>20934</v>
      </c>
      <c r="E28" s="14"/>
      <c r="F28" s="79">
        <f t="shared" si="0"/>
        <v>41.9</v>
      </c>
      <c r="G28" s="15">
        <v>50000</v>
      </c>
      <c r="H28" s="14">
        <v>28887.5</v>
      </c>
      <c r="I28" s="14"/>
      <c r="J28" s="79">
        <f t="shared" si="1"/>
        <v>57.8</v>
      </c>
      <c r="K28" s="16">
        <v>38000</v>
      </c>
      <c r="L28" s="14">
        <v>37368</v>
      </c>
      <c r="M28" s="14"/>
      <c r="N28" s="79">
        <f t="shared" si="2"/>
        <v>98.3</v>
      </c>
      <c r="O28" s="66">
        <f t="shared" si="3"/>
        <v>74.7</v>
      </c>
    </row>
    <row r="29" spans="1:15" ht="15.75" customHeight="1">
      <c r="A29" s="11" t="s">
        <v>34</v>
      </c>
      <c r="B29" s="12">
        <v>345792</v>
      </c>
      <c r="C29" s="13">
        <v>345792</v>
      </c>
      <c r="D29" s="14">
        <v>172896</v>
      </c>
      <c r="E29" s="14"/>
      <c r="F29" s="79">
        <f t="shared" si="0"/>
        <v>50</v>
      </c>
      <c r="G29" s="15">
        <v>345792</v>
      </c>
      <c r="H29" s="14">
        <v>345792</v>
      </c>
      <c r="I29" s="14"/>
      <c r="J29" s="79">
        <f t="shared" si="1"/>
        <v>100</v>
      </c>
      <c r="K29" s="16">
        <v>369642</v>
      </c>
      <c r="L29" s="14">
        <v>369642</v>
      </c>
      <c r="M29" s="14"/>
      <c r="N29" s="79">
        <f t="shared" si="2"/>
        <v>100</v>
      </c>
      <c r="O29" s="66">
        <f t="shared" si="3"/>
        <v>106.9</v>
      </c>
    </row>
    <row r="30" spans="1:15" ht="15.75" customHeight="1">
      <c r="A30" s="11" t="s">
        <v>73</v>
      </c>
      <c r="B30" s="12"/>
      <c r="C30" s="13"/>
      <c r="D30" s="14"/>
      <c r="E30" s="14"/>
      <c r="F30" s="79" t="e">
        <f t="shared" si="0"/>
        <v>#DIV/0!</v>
      </c>
      <c r="G30" s="15"/>
      <c r="H30" s="14"/>
      <c r="I30" s="14"/>
      <c r="J30" s="79" t="e">
        <f t="shared" si="1"/>
        <v>#DIV/0!</v>
      </c>
      <c r="K30" s="16"/>
      <c r="L30" s="14"/>
      <c r="M30" s="14"/>
      <c r="N30" s="79" t="e">
        <f t="shared" si="2"/>
        <v>#DIV/0!</v>
      </c>
      <c r="O30" s="66" t="e">
        <f t="shared" si="3"/>
        <v>#DIV/0!</v>
      </c>
    </row>
    <row r="31" spans="1:15" ht="15.75" customHeight="1">
      <c r="A31" s="11" t="s">
        <v>35</v>
      </c>
      <c r="B31" s="12"/>
      <c r="C31" s="13"/>
      <c r="D31" s="14"/>
      <c r="E31" s="14"/>
      <c r="F31" s="79" t="e">
        <f t="shared" si="0"/>
        <v>#DIV/0!</v>
      </c>
      <c r="G31" s="15"/>
      <c r="H31" s="14"/>
      <c r="I31" s="14"/>
      <c r="J31" s="79" t="e">
        <f t="shared" si="1"/>
        <v>#DIV/0!</v>
      </c>
      <c r="K31" s="16"/>
      <c r="L31" s="14"/>
      <c r="M31" s="14"/>
      <c r="N31" s="79" t="e">
        <f t="shared" si="2"/>
        <v>#DIV/0!</v>
      </c>
      <c r="O31" s="66" t="e">
        <f t="shared" si="3"/>
        <v>#DIV/0!</v>
      </c>
    </row>
    <row r="32" spans="1:15" ht="15">
      <c r="A32" s="11" t="s">
        <v>74</v>
      </c>
      <c r="B32" s="12"/>
      <c r="C32" s="13"/>
      <c r="D32" s="14"/>
      <c r="E32" s="14"/>
      <c r="F32" s="79" t="e">
        <f t="shared" si="0"/>
        <v>#DIV/0!</v>
      </c>
      <c r="G32" s="15"/>
      <c r="H32" s="14"/>
      <c r="I32" s="14"/>
      <c r="J32" s="79" t="e">
        <f t="shared" si="1"/>
        <v>#DIV/0!</v>
      </c>
      <c r="K32" s="16"/>
      <c r="L32" s="14"/>
      <c r="M32" s="14"/>
      <c r="N32" s="79" t="e">
        <f t="shared" si="2"/>
        <v>#DIV/0!</v>
      </c>
      <c r="O32" s="66" t="e">
        <f t="shared" si="3"/>
        <v>#DIV/0!</v>
      </c>
    </row>
    <row r="33" spans="1:15" ht="15">
      <c r="A33" s="11" t="s">
        <v>36</v>
      </c>
      <c r="B33" s="12"/>
      <c r="C33" s="13"/>
      <c r="D33" s="14"/>
      <c r="E33" s="14"/>
      <c r="F33" s="79" t="e">
        <f t="shared" si="0"/>
        <v>#DIV/0!</v>
      </c>
      <c r="G33" s="15"/>
      <c r="H33" s="14"/>
      <c r="I33" s="14"/>
      <c r="J33" s="79" t="e">
        <f t="shared" si="1"/>
        <v>#DIV/0!</v>
      </c>
      <c r="K33" s="16"/>
      <c r="L33" s="14"/>
      <c r="M33" s="14"/>
      <c r="N33" s="79" t="e">
        <f t="shared" si="2"/>
        <v>#DIV/0!</v>
      </c>
      <c r="O33" s="66" t="e">
        <f t="shared" si="3"/>
        <v>#DIV/0!</v>
      </c>
    </row>
    <row r="34" spans="1:15" ht="15">
      <c r="A34" s="11" t="s">
        <v>75</v>
      </c>
      <c r="B34" s="12">
        <v>700000</v>
      </c>
      <c r="C34" s="13">
        <v>700000</v>
      </c>
      <c r="D34" s="14">
        <v>521058</v>
      </c>
      <c r="E34" s="14"/>
      <c r="F34" s="79">
        <f>ROUND((D34+E34)/(C34/100),1)</f>
        <v>74.4</v>
      </c>
      <c r="G34" s="15">
        <v>700000</v>
      </c>
      <c r="H34" s="14">
        <v>558377</v>
      </c>
      <c r="I34" s="14"/>
      <c r="J34" s="79">
        <f>ROUND((H34+I34)/(G34/100),1)</f>
        <v>79.8</v>
      </c>
      <c r="K34" s="16">
        <v>895570.3</v>
      </c>
      <c r="L34" s="14">
        <v>895570.3</v>
      </c>
      <c r="M34" s="14"/>
      <c r="N34" s="79">
        <f>ROUND((L34+M34)/(K34/100),1)</f>
        <v>100</v>
      </c>
      <c r="O34" s="66">
        <f t="shared" si="3"/>
        <v>127.9</v>
      </c>
    </row>
    <row r="35" spans="1:15" ht="15">
      <c r="A35" s="11" t="s">
        <v>37</v>
      </c>
      <c r="B35" s="17"/>
      <c r="C35" s="18"/>
      <c r="D35" s="19"/>
      <c r="E35" s="19"/>
      <c r="F35" s="80" t="e">
        <f>ROUND((D35+E35)/(C35/100),1)</f>
        <v>#DIV/0!</v>
      </c>
      <c r="G35" s="20"/>
      <c r="H35" s="19"/>
      <c r="I35" s="19"/>
      <c r="J35" s="80" t="e">
        <f>ROUND((H35+I35)/(G35/100),1)</f>
        <v>#DIV/0!</v>
      </c>
      <c r="K35" s="21"/>
      <c r="L35" s="19"/>
      <c r="M35" s="19"/>
      <c r="N35" s="80" t="e">
        <f>ROUND((L35+M35)/(K35/100),1)</f>
        <v>#DIV/0!</v>
      </c>
      <c r="O35" s="66" t="e">
        <f t="shared" si="3"/>
        <v>#DIV/0!</v>
      </c>
    </row>
    <row r="36" spans="1:15" ht="15.75" thickBot="1">
      <c r="A36" s="22" t="s">
        <v>38</v>
      </c>
      <c r="B36" s="82"/>
      <c r="C36" s="83"/>
      <c r="D36" s="84"/>
      <c r="E36" s="84"/>
      <c r="F36" s="80" t="e">
        <f>ROUND((D36+E36)/(C36/100),1)</f>
        <v>#DIV/0!</v>
      </c>
      <c r="G36" s="84"/>
      <c r="H36" s="84"/>
      <c r="I36" s="84"/>
      <c r="J36" s="80" t="e">
        <f>ROUND((H36+I36)/(G36/100),1)</f>
        <v>#DIV/0!</v>
      </c>
      <c r="K36" s="103"/>
      <c r="L36" s="84"/>
      <c r="M36" s="84"/>
      <c r="N36" s="80" t="e">
        <f>ROUND((L36+M36)/(K36/100),1)</f>
        <v>#DIV/0!</v>
      </c>
      <c r="O36" s="66" t="e">
        <f t="shared" si="3"/>
        <v>#DIV/0!</v>
      </c>
    </row>
    <row r="37" spans="1:15" ht="15.75" thickBot="1">
      <c r="A37" s="23" t="s">
        <v>39</v>
      </c>
      <c r="B37" s="24">
        <f>SUM(B5:B36)</f>
        <v>30189886</v>
      </c>
      <c r="C37" s="25">
        <f>SUM(C5:C36)</f>
        <v>30224886</v>
      </c>
      <c r="D37" s="26">
        <f>SUM(D5:D36)</f>
        <v>15446963.63</v>
      </c>
      <c r="E37" s="27">
        <f>SUM(E5:E35)</f>
        <v>53843</v>
      </c>
      <c r="F37" s="81">
        <f t="shared" si="0"/>
        <v>51.3</v>
      </c>
      <c r="G37" s="24">
        <f>SUM(G5:G36)</f>
        <v>29973452</v>
      </c>
      <c r="H37" s="26">
        <f>SUM(H5:H36)</f>
        <v>21570938.98</v>
      </c>
      <c r="I37" s="26">
        <f>SUM(I5:I35)</f>
        <v>57383</v>
      </c>
      <c r="J37" s="81">
        <f t="shared" si="1"/>
        <v>72.2</v>
      </c>
      <c r="K37" s="24">
        <f>SUM(K5:K36)</f>
        <v>29636767.1</v>
      </c>
      <c r="L37" s="26">
        <f>SUM(L5:L36)</f>
        <v>29537799.099999998</v>
      </c>
      <c r="M37" s="27">
        <f>SUM(M5:M35)</f>
        <v>98968</v>
      </c>
      <c r="N37" s="81">
        <f t="shared" si="2"/>
        <v>100</v>
      </c>
      <c r="O37" s="66">
        <f t="shared" si="3"/>
        <v>98.2</v>
      </c>
    </row>
    <row r="38" spans="1:14" ht="15">
      <c r="A38" s="32"/>
      <c r="B38" s="104"/>
      <c r="C38" s="104"/>
      <c r="D38" s="181"/>
      <c r="E38" s="104"/>
      <c r="F38" s="105"/>
      <c r="G38" s="104"/>
      <c r="H38" s="104"/>
      <c r="I38" s="104"/>
      <c r="J38" s="105"/>
      <c r="K38" s="181"/>
      <c r="L38" s="181"/>
      <c r="M38" s="181"/>
      <c r="N38" s="105"/>
    </row>
    <row r="39" spans="1:14" ht="15.75" thickBot="1">
      <c r="A39" s="60" t="s">
        <v>57</v>
      </c>
      <c r="B39" s="106"/>
      <c r="C39" s="106"/>
      <c r="D39" s="182"/>
      <c r="E39" s="104"/>
      <c r="F39" s="105"/>
      <c r="G39" s="104"/>
      <c r="H39" s="104"/>
      <c r="I39" s="104"/>
      <c r="J39" s="105"/>
      <c r="K39" s="181"/>
      <c r="L39" s="181"/>
      <c r="M39" s="181"/>
      <c r="N39" s="105"/>
    </row>
    <row r="40" spans="1:14" ht="15">
      <c r="A40" s="29"/>
      <c r="B40" s="107" t="s">
        <v>10</v>
      </c>
      <c r="C40" s="108" t="s">
        <v>14</v>
      </c>
      <c r="D40" s="183" t="s">
        <v>15</v>
      </c>
      <c r="E40" s="104"/>
      <c r="F40" s="105"/>
      <c r="G40" s="104"/>
      <c r="H40" s="104"/>
      <c r="I40" s="104"/>
      <c r="J40" s="105"/>
      <c r="K40" s="181"/>
      <c r="L40" s="181"/>
      <c r="M40" s="181"/>
      <c r="N40" s="105"/>
    </row>
    <row r="41" spans="1:14" ht="15">
      <c r="A41" s="30" t="s">
        <v>58</v>
      </c>
      <c r="B41" s="110">
        <v>14212</v>
      </c>
      <c r="C41" s="111">
        <v>0</v>
      </c>
      <c r="D41" s="112">
        <v>14040</v>
      </c>
      <c r="E41" s="104"/>
      <c r="F41" s="105"/>
      <c r="G41" s="104"/>
      <c r="H41" s="104"/>
      <c r="I41" s="104"/>
      <c r="J41" s="105"/>
      <c r="K41" s="181"/>
      <c r="L41" s="181"/>
      <c r="M41" s="181"/>
      <c r="N41" s="105"/>
    </row>
    <row r="42" spans="1:14" ht="15">
      <c r="A42" s="63" t="s">
        <v>61</v>
      </c>
      <c r="B42" s="110">
        <v>0</v>
      </c>
      <c r="C42" s="111">
        <v>0</v>
      </c>
      <c r="D42" s="112">
        <v>0</v>
      </c>
      <c r="E42" s="104"/>
      <c r="F42" s="105"/>
      <c r="G42" s="104"/>
      <c r="H42" s="104"/>
      <c r="I42" s="104"/>
      <c r="J42" s="105"/>
      <c r="K42" s="181"/>
      <c r="L42" s="181"/>
      <c r="M42" s="181"/>
      <c r="N42" s="105"/>
    </row>
    <row r="43" spans="1:14" ht="15">
      <c r="A43" s="63" t="s">
        <v>59</v>
      </c>
      <c r="B43" s="110">
        <v>140717.24</v>
      </c>
      <c r="C43" s="111">
        <v>520443.37</v>
      </c>
      <c r="D43" s="112">
        <v>402236.46</v>
      </c>
      <c r="E43" s="104"/>
      <c r="F43" s="105"/>
      <c r="G43" s="104"/>
      <c r="H43" s="104"/>
      <c r="I43" s="104"/>
      <c r="J43" s="105"/>
      <c r="K43" s="181"/>
      <c r="L43" s="181"/>
      <c r="M43" s="181"/>
      <c r="N43" s="105"/>
    </row>
    <row r="44" spans="1:14" ht="15.75" thickBot="1">
      <c r="A44" s="31" t="s">
        <v>60</v>
      </c>
      <c r="B44" s="113">
        <v>0</v>
      </c>
      <c r="C44" s="114">
        <v>0</v>
      </c>
      <c r="D44" s="115">
        <v>0</v>
      </c>
      <c r="E44" s="104"/>
      <c r="F44" s="105"/>
      <c r="G44" s="104"/>
      <c r="H44" s="104"/>
      <c r="I44" s="104"/>
      <c r="J44" s="105"/>
      <c r="K44" s="181"/>
      <c r="L44" s="181"/>
      <c r="M44" s="181"/>
      <c r="N44" s="105"/>
    </row>
    <row r="45" spans="1:14" ht="15">
      <c r="A45" s="32"/>
      <c r="B45" s="104"/>
      <c r="C45" s="104"/>
      <c r="D45" s="181"/>
      <c r="E45" s="104"/>
      <c r="F45" s="105"/>
      <c r="G45" s="104"/>
      <c r="H45" s="104"/>
      <c r="I45" s="104"/>
      <c r="J45" s="105"/>
      <c r="K45" s="181"/>
      <c r="L45" s="181"/>
      <c r="M45" s="181"/>
      <c r="N45" s="105"/>
    </row>
    <row r="47" spans="1:14" ht="16.5" thickBot="1">
      <c r="A47" s="1" t="s">
        <v>45</v>
      </c>
      <c r="B47" s="117" t="s">
        <v>1</v>
      </c>
      <c r="C47" s="117"/>
      <c r="D47" s="182"/>
      <c r="E47" s="87"/>
      <c r="F47" s="1"/>
      <c r="G47" s="117"/>
      <c r="H47" s="106"/>
      <c r="I47" s="87"/>
      <c r="J47" s="1"/>
      <c r="K47" s="191"/>
      <c r="L47" s="182"/>
      <c r="M47" s="182"/>
      <c r="N47" s="1"/>
    </row>
    <row r="48" spans="1:15" ht="15">
      <c r="A48" s="2" t="s">
        <v>2</v>
      </c>
      <c r="B48" s="92" t="s">
        <v>3</v>
      </c>
      <c r="C48" s="93" t="s">
        <v>4</v>
      </c>
      <c r="D48" s="179" t="s">
        <v>5</v>
      </c>
      <c r="E48" s="95"/>
      <c r="F48" s="3" t="s">
        <v>6</v>
      </c>
      <c r="G48" s="96" t="s">
        <v>4</v>
      </c>
      <c r="H48" s="94" t="s">
        <v>7</v>
      </c>
      <c r="I48" s="95"/>
      <c r="J48" s="3" t="s">
        <v>6</v>
      </c>
      <c r="K48" s="188" t="s">
        <v>4</v>
      </c>
      <c r="L48" s="179" t="s">
        <v>8</v>
      </c>
      <c r="M48" s="189"/>
      <c r="N48" s="3" t="s">
        <v>6</v>
      </c>
      <c r="O48" s="72" t="s">
        <v>62</v>
      </c>
    </row>
    <row r="49" spans="1:15" ht="15.75" thickBot="1">
      <c r="A49" s="4"/>
      <c r="B49" s="98" t="s">
        <v>9</v>
      </c>
      <c r="C49" s="99" t="s">
        <v>10</v>
      </c>
      <c r="D49" s="180" t="s">
        <v>11</v>
      </c>
      <c r="E49" s="100" t="s">
        <v>12</v>
      </c>
      <c r="F49" s="76" t="s">
        <v>13</v>
      </c>
      <c r="G49" s="101" t="s">
        <v>14</v>
      </c>
      <c r="H49" s="100" t="s">
        <v>11</v>
      </c>
      <c r="I49" s="100" t="s">
        <v>12</v>
      </c>
      <c r="J49" s="76" t="s">
        <v>13</v>
      </c>
      <c r="K49" s="190" t="s">
        <v>15</v>
      </c>
      <c r="L49" s="180" t="s">
        <v>11</v>
      </c>
      <c r="M49" s="180" t="s">
        <v>12</v>
      </c>
      <c r="N49" s="76" t="s">
        <v>13</v>
      </c>
      <c r="O49" s="73" t="s">
        <v>63</v>
      </c>
    </row>
    <row r="50" spans="1:15" ht="15">
      <c r="A50" s="33" t="s">
        <v>76</v>
      </c>
      <c r="B50" s="66">
        <v>2100000</v>
      </c>
      <c r="C50" s="34">
        <v>2100000</v>
      </c>
      <c r="D50" s="37">
        <v>1304030</v>
      </c>
      <c r="E50" s="38"/>
      <c r="F50" s="35">
        <f>ROUND((D50+E50)/(C50/100),1)</f>
        <v>62.1</v>
      </c>
      <c r="G50" s="34">
        <v>2100000</v>
      </c>
      <c r="H50" s="37">
        <v>1526972</v>
      </c>
      <c r="I50" s="130"/>
      <c r="J50" s="35">
        <f>ROUND((H50+I50)/(G50/100),1)</f>
        <v>72.7</v>
      </c>
      <c r="K50" s="36"/>
      <c r="L50" s="37"/>
      <c r="M50" s="38"/>
      <c r="N50" s="35" t="e">
        <f>ROUND((L50+M50)/(K50/100),1)</f>
        <v>#DIV/0!</v>
      </c>
      <c r="O50" s="66">
        <f aca="true" t="shared" si="4" ref="O50:O76">ROUND((L50+M50)/(B50/100),1)</f>
        <v>0</v>
      </c>
    </row>
    <row r="51" spans="1:15" ht="15">
      <c r="A51" s="39" t="s">
        <v>77</v>
      </c>
      <c r="B51" s="40">
        <v>90000</v>
      </c>
      <c r="C51" s="41">
        <v>90000</v>
      </c>
      <c r="D51" s="42"/>
      <c r="E51" s="43">
        <v>67344</v>
      </c>
      <c r="F51" s="44">
        <f aca="true" t="shared" si="5" ref="F51:F76">ROUND((D51+E51)/(C51/100),1)</f>
        <v>74.8</v>
      </c>
      <c r="G51" s="41">
        <v>90000</v>
      </c>
      <c r="H51" s="42"/>
      <c r="I51" s="131">
        <v>67723</v>
      </c>
      <c r="J51" s="44">
        <f aca="true" t="shared" si="6" ref="J51:J76">ROUND((H51+I51)/(G51/100),1)</f>
        <v>75.2</v>
      </c>
      <c r="K51" s="45">
        <v>2227122</v>
      </c>
      <c r="L51" s="42">
        <v>2227122</v>
      </c>
      <c r="M51" s="43">
        <v>0</v>
      </c>
      <c r="N51" s="44">
        <f aca="true" t="shared" si="7" ref="N51:N76">ROUND((L51+M51)/(K51/100),1)</f>
        <v>100</v>
      </c>
      <c r="O51" s="196">
        <f t="shared" si="4"/>
        <v>2474.6</v>
      </c>
    </row>
    <row r="52" spans="1:15" ht="15">
      <c r="A52" s="39" t="s">
        <v>46</v>
      </c>
      <c r="B52" s="40"/>
      <c r="C52" s="41"/>
      <c r="D52" s="42"/>
      <c r="E52" s="43"/>
      <c r="F52" s="44" t="e">
        <f t="shared" si="5"/>
        <v>#DIV/0!</v>
      </c>
      <c r="G52" s="41"/>
      <c r="H52" s="42"/>
      <c r="I52" s="131"/>
      <c r="J52" s="44" t="e">
        <f t="shared" si="6"/>
        <v>#DIV/0!</v>
      </c>
      <c r="K52" s="45">
        <v>98968</v>
      </c>
      <c r="L52" s="42"/>
      <c r="M52" s="43">
        <v>98968</v>
      </c>
      <c r="N52" s="44">
        <f t="shared" si="7"/>
        <v>100</v>
      </c>
      <c r="O52" s="66" t="e">
        <f t="shared" si="4"/>
        <v>#DIV/0!</v>
      </c>
    </row>
    <row r="53" spans="1:15" ht="15">
      <c r="A53" s="39" t="s">
        <v>78</v>
      </c>
      <c r="B53" s="40"/>
      <c r="C53" s="41"/>
      <c r="D53" s="42"/>
      <c r="E53" s="43"/>
      <c r="F53" s="44" t="e">
        <f t="shared" si="5"/>
        <v>#DIV/0!</v>
      </c>
      <c r="G53" s="41"/>
      <c r="H53" s="42"/>
      <c r="I53" s="131"/>
      <c r="J53" s="44" t="e">
        <f t="shared" si="6"/>
        <v>#DIV/0!</v>
      </c>
      <c r="K53" s="45"/>
      <c r="L53" s="42"/>
      <c r="M53" s="43"/>
      <c r="N53" s="44" t="e">
        <f t="shared" si="7"/>
        <v>#DIV/0!</v>
      </c>
      <c r="O53" s="66" t="e">
        <f t="shared" si="4"/>
        <v>#DIV/0!</v>
      </c>
    </row>
    <row r="54" spans="1:15" ht="15">
      <c r="A54" s="39" t="s">
        <v>79</v>
      </c>
      <c r="B54" s="40"/>
      <c r="C54" s="41"/>
      <c r="D54" s="42"/>
      <c r="E54" s="43"/>
      <c r="F54" s="44" t="e">
        <f t="shared" si="5"/>
        <v>#DIV/0!</v>
      </c>
      <c r="G54" s="41"/>
      <c r="H54" s="42"/>
      <c r="I54" s="131"/>
      <c r="J54" s="44" t="e">
        <f t="shared" si="6"/>
        <v>#DIV/0!</v>
      </c>
      <c r="K54" s="45"/>
      <c r="L54" s="42"/>
      <c r="M54" s="43"/>
      <c r="N54" s="44" t="e">
        <f t="shared" si="7"/>
        <v>#DIV/0!</v>
      </c>
      <c r="O54" s="66" t="e">
        <f t="shared" si="4"/>
        <v>#DIV/0!</v>
      </c>
    </row>
    <row r="55" spans="1:15" ht="15">
      <c r="A55" s="39" t="s">
        <v>47</v>
      </c>
      <c r="B55" s="40"/>
      <c r="C55" s="41"/>
      <c r="D55" s="42"/>
      <c r="E55" s="43"/>
      <c r="F55" s="44" t="e">
        <f t="shared" si="5"/>
        <v>#DIV/0!</v>
      </c>
      <c r="G55" s="41"/>
      <c r="H55" s="42"/>
      <c r="I55" s="131"/>
      <c r="J55" s="44" t="e">
        <f t="shared" si="6"/>
        <v>#DIV/0!</v>
      </c>
      <c r="K55" s="45"/>
      <c r="L55" s="42"/>
      <c r="M55" s="43"/>
      <c r="N55" s="44" t="e">
        <f t="shared" si="7"/>
        <v>#DIV/0!</v>
      </c>
      <c r="O55" s="66" t="e">
        <f t="shared" si="4"/>
        <v>#DIV/0!</v>
      </c>
    </row>
    <row r="56" spans="1:15" ht="15">
      <c r="A56" s="39" t="s">
        <v>80</v>
      </c>
      <c r="B56" s="40"/>
      <c r="C56" s="41"/>
      <c r="D56" s="42"/>
      <c r="E56" s="43"/>
      <c r="F56" s="44" t="e">
        <f t="shared" si="5"/>
        <v>#DIV/0!</v>
      </c>
      <c r="G56" s="41"/>
      <c r="H56" s="42"/>
      <c r="I56" s="131"/>
      <c r="J56" s="44" t="e">
        <f t="shared" si="6"/>
        <v>#DIV/0!</v>
      </c>
      <c r="K56" s="45"/>
      <c r="L56" s="42"/>
      <c r="M56" s="43"/>
      <c r="N56" s="44" t="e">
        <f t="shared" si="7"/>
        <v>#DIV/0!</v>
      </c>
      <c r="O56" s="66" t="e">
        <f t="shared" si="4"/>
        <v>#DIV/0!</v>
      </c>
    </row>
    <row r="57" spans="1:15" ht="15">
      <c r="A57" s="39" t="s">
        <v>81</v>
      </c>
      <c r="B57" s="40"/>
      <c r="C57" s="41"/>
      <c r="D57" s="42"/>
      <c r="E57" s="43"/>
      <c r="F57" s="44" t="e">
        <f t="shared" si="5"/>
        <v>#DIV/0!</v>
      </c>
      <c r="G57" s="41"/>
      <c r="H57" s="42"/>
      <c r="I57" s="131"/>
      <c r="J57" s="44" t="e">
        <f t="shared" si="6"/>
        <v>#DIV/0!</v>
      </c>
      <c r="K57" s="45"/>
      <c r="L57" s="42"/>
      <c r="M57" s="43"/>
      <c r="N57" s="44" t="e">
        <f t="shared" si="7"/>
        <v>#DIV/0!</v>
      </c>
      <c r="O57" s="66" t="e">
        <f t="shared" si="4"/>
        <v>#DIV/0!</v>
      </c>
    </row>
    <row r="58" spans="1:15" ht="15">
      <c r="A58" s="39" t="s">
        <v>48</v>
      </c>
      <c r="B58" s="40"/>
      <c r="C58" s="41"/>
      <c r="D58" s="42"/>
      <c r="E58" s="43"/>
      <c r="F58" s="44" t="e">
        <f t="shared" si="5"/>
        <v>#DIV/0!</v>
      </c>
      <c r="G58" s="41"/>
      <c r="H58" s="42"/>
      <c r="I58" s="131"/>
      <c r="J58" s="44" t="e">
        <f t="shared" si="6"/>
        <v>#DIV/0!</v>
      </c>
      <c r="K58" s="45"/>
      <c r="L58" s="42"/>
      <c r="M58" s="43"/>
      <c r="N58" s="44" t="e">
        <f t="shared" si="7"/>
        <v>#DIV/0!</v>
      </c>
      <c r="O58" s="66" t="e">
        <f t="shared" si="4"/>
        <v>#DIV/0!</v>
      </c>
    </row>
    <row r="59" spans="1:15" ht="15">
      <c r="A59" s="39" t="s">
        <v>49</v>
      </c>
      <c r="B59" s="40"/>
      <c r="C59" s="41"/>
      <c r="D59" s="42"/>
      <c r="E59" s="43"/>
      <c r="F59" s="44" t="e">
        <f t="shared" si="5"/>
        <v>#DIV/0!</v>
      </c>
      <c r="G59" s="41"/>
      <c r="H59" s="42"/>
      <c r="I59" s="131"/>
      <c r="J59" s="44" t="e">
        <f t="shared" si="6"/>
        <v>#DIV/0!</v>
      </c>
      <c r="K59" s="45"/>
      <c r="L59" s="42"/>
      <c r="M59" s="43"/>
      <c r="N59" s="44" t="e">
        <f t="shared" si="7"/>
        <v>#DIV/0!</v>
      </c>
      <c r="O59" s="66" t="e">
        <f t="shared" si="4"/>
        <v>#DIV/0!</v>
      </c>
    </row>
    <row r="60" spans="1:15" ht="15">
      <c r="A60" s="39" t="s">
        <v>50</v>
      </c>
      <c r="B60" s="40"/>
      <c r="C60" s="41"/>
      <c r="D60" s="42"/>
      <c r="E60" s="43"/>
      <c r="F60" s="44" t="e">
        <f t="shared" si="5"/>
        <v>#DIV/0!</v>
      </c>
      <c r="G60" s="41">
        <v>91438</v>
      </c>
      <c r="H60" s="42">
        <v>91438</v>
      </c>
      <c r="I60" s="131"/>
      <c r="J60" s="44">
        <f t="shared" si="6"/>
        <v>100</v>
      </c>
      <c r="K60" s="45">
        <v>113910</v>
      </c>
      <c r="L60" s="42">
        <v>113910</v>
      </c>
      <c r="M60" s="43"/>
      <c r="N60" s="44">
        <f t="shared" si="7"/>
        <v>100</v>
      </c>
      <c r="O60" s="66" t="e">
        <f t="shared" si="4"/>
        <v>#DIV/0!</v>
      </c>
    </row>
    <row r="61" spans="1:15" ht="15">
      <c r="A61" s="39" t="s">
        <v>82</v>
      </c>
      <c r="B61" s="40">
        <v>1500000</v>
      </c>
      <c r="C61" s="41">
        <v>1500000</v>
      </c>
      <c r="D61" s="42">
        <v>1152171.5</v>
      </c>
      <c r="E61" s="43"/>
      <c r="F61" s="44">
        <f t="shared" si="5"/>
        <v>76.8</v>
      </c>
      <c r="G61" s="41">
        <v>1500000</v>
      </c>
      <c r="H61" s="42">
        <v>1214286.5</v>
      </c>
      <c r="I61" s="131"/>
      <c r="J61" s="44">
        <f t="shared" si="6"/>
        <v>81</v>
      </c>
      <c r="K61" s="45">
        <v>1322580</v>
      </c>
      <c r="L61" s="42">
        <v>1322580</v>
      </c>
      <c r="M61" s="43"/>
      <c r="N61" s="44">
        <f t="shared" si="7"/>
        <v>100</v>
      </c>
      <c r="O61" s="66">
        <f t="shared" si="4"/>
        <v>88.2</v>
      </c>
    </row>
    <row r="62" spans="1:15" ht="15">
      <c r="A62" s="39" t="s">
        <v>51</v>
      </c>
      <c r="B62" s="40">
        <v>1000</v>
      </c>
      <c r="C62" s="41">
        <v>1000</v>
      </c>
      <c r="D62" s="42">
        <v>476.43</v>
      </c>
      <c r="E62" s="43"/>
      <c r="F62" s="44">
        <f t="shared" si="5"/>
        <v>47.6</v>
      </c>
      <c r="G62" s="41">
        <v>1000</v>
      </c>
      <c r="H62" s="42">
        <v>670.8</v>
      </c>
      <c r="I62" s="131"/>
      <c r="J62" s="44">
        <f t="shared" si="6"/>
        <v>67.1</v>
      </c>
      <c r="K62" s="45">
        <v>1954.35</v>
      </c>
      <c r="L62" s="42">
        <v>1954.35</v>
      </c>
      <c r="M62" s="43"/>
      <c r="N62" s="44">
        <f t="shared" si="7"/>
        <v>100</v>
      </c>
      <c r="O62" s="66">
        <f t="shared" si="4"/>
        <v>195.4</v>
      </c>
    </row>
    <row r="63" spans="1:15" ht="15">
      <c r="A63" s="39" t="s">
        <v>52</v>
      </c>
      <c r="B63" s="40"/>
      <c r="C63" s="41"/>
      <c r="D63" s="42"/>
      <c r="E63" s="43"/>
      <c r="F63" s="44" t="e">
        <f t="shared" si="5"/>
        <v>#DIV/0!</v>
      </c>
      <c r="G63" s="41"/>
      <c r="H63" s="42"/>
      <c r="I63" s="131"/>
      <c r="J63" s="44" t="e">
        <f t="shared" si="6"/>
        <v>#DIV/0!</v>
      </c>
      <c r="K63" s="45"/>
      <c r="L63" s="42"/>
      <c r="M63" s="43"/>
      <c r="N63" s="44" t="e">
        <f t="shared" si="7"/>
        <v>#DIV/0!</v>
      </c>
      <c r="O63" s="66" t="e">
        <f t="shared" si="4"/>
        <v>#DIV/0!</v>
      </c>
    </row>
    <row r="64" spans="1:15" ht="15">
      <c r="A64" s="39" t="s">
        <v>53</v>
      </c>
      <c r="B64" s="40"/>
      <c r="C64" s="41"/>
      <c r="D64" s="42"/>
      <c r="E64" s="43"/>
      <c r="F64" s="44" t="e">
        <f t="shared" si="5"/>
        <v>#DIV/0!</v>
      </c>
      <c r="G64" s="41"/>
      <c r="H64" s="42"/>
      <c r="I64" s="131"/>
      <c r="J64" s="44" t="e">
        <f t="shared" si="6"/>
        <v>#DIV/0!</v>
      </c>
      <c r="K64" s="45"/>
      <c r="L64" s="42"/>
      <c r="M64" s="43"/>
      <c r="N64" s="44" t="e">
        <f t="shared" si="7"/>
        <v>#DIV/0!</v>
      </c>
      <c r="O64" s="66" t="e">
        <f t="shared" si="4"/>
        <v>#DIV/0!</v>
      </c>
    </row>
    <row r="65" spans="1:15" ht="15">
      <c r="A65" s="39" t="s">
        <v>83</v>
      </c>
      <c r="B65" s="40"/>
      <c r="C65" s="41"/>
      <c r="D65" s="42"/>
      <c r="E65" s="43"/>
      <c r="F65" s="44" t="e">
        <f t="shared" si="5"/>
        <v>#DIV/0!</v>
      </c>
      <c r="G65" s="41"/>
      <c r="H65" s="42"/>
      <c r="I65" s="131"/>
      <c r="J65" s="44" t="e">
        <f t="shared" si="6"/>
        <v>#DIV/0!</v>
      </c>
      <c r="K65" s="45"/>
      <c r="L65" s="42"/>
      <c r="M65" s="43"/>
      <c r="N65" s="44" t="e">
        <f t="shared" si="7"/>
        <v>#DIV/0!</v>
      </c>
      <c r="O65" s="66" t="e">
        <f t="shared" si="4"/>
        <v>#DIV/0!</v>
      </c>
    </row>
    <row r="66" spans="1:15" ht="15">
      <c r="A66" s="46" t="s">
        <v>54</v>
      </c>
      <c r="B66" s="40">
        <f>SUM(B50:B65)</f>
        <v>3691000</v>
      </c>
      <c r="C66" s="41">
        <f>SUM(C50:C65)</f>
        <v>3691000</v>
      </c>
      <c r="D66" s="42">
        <f>SUM(D50:D65)</f>
        <v>2456677.93</v>
      </c>
      <c r="E66" s="43">
        <f>SUM(E50:E65)</f>
        <v>67344</v>
      </c>
      <c r="F66" s="44">
        <f t="shared" si="5"/>
        <v>68.4</v>
      </c>
      <c r="G66" s="41">
        <f>SUM(G50:G65)</f>
        <v>3782438</v>
      </c>
      <c r="H66" s="42">
        <f>SUM(H50:H65)</f>
        <v>2833367.3</v>
      </c>
      <c r="I66" s="132">
        <f>SUM(I50:I65)</f>
        <v>67723</v>
      </c>
      <c r="J66" s="44">
        <f t="shared" si="6"/>
        <v>76.7</v>
      </c>
      <c r="K66" s="41">
        <f>SUM(K50:K65)</f>
        <v>3764534.35</v>
      </c>
      <c r="L66" s="42">
        <f>SUM(L50:L65)</f>
        <v>3665566.35</v>
      </c>
      <c r="M66" s="43">
        <f>SUM(M50:M65)</f>
        <v>98968</v>
      </c>
      <c r="N66" s="44">
        <f t="shared" si="7"/>
        <v>100</v>
      </c>
      <c r="O66" s="66">
        <f t="shared" si="4"/>
        <v>102</v>
      </c>
    </row>
    <row r="67" spans="1:15" ht="15">
      <c r="A67" s="39" t="s">
        <v>84</v>
      </c>
      <c r="B67" s="47"/>
      <c r="C67" s="48"/>
      <c r="D67" s="49"/>
      <c r="E67" s="50"/>
      <c r="F67" s="44" t="e">
        <f t="shared" si="5"/>
        <v>#DIV/0!</v>
      </c>
      <c r="G67" s="48"/>
      <c r="H67" s="49"/>
      <c r="I67" s="133"/>
      <c r="J67" s="44" t="e">
        <f t="shared" si="6"/>
        <v>#DIV/0!</v>
      </c>
      <c r="K67" s="51"/>
      <c r="L67" s="49"/>
      <c r="M67" s="50"/>
      <c r="N67" s="44" t="e">
        <f t="shared" si="7"/>
        <v>#DIV/0!</v>
      </c>
      <c r="O67" s="66" t="e">
        <f t="shared" si="4"/>
        <v>#DIV/0!</v>
      </c>
    </row>
    <row r="68" spans="1:15" ht="15">
      <c r="A68" s="39" t="s">
        <v>85</v>
      </c>
      <c r="B68" s="47">
        <v>3285883</v>
      </c>
      <c r="C68" s="48">
        <v>3285883</v>
      </c>
      <c r="D68" s="49">
        <v>1622941.5</v>
      </c>
      <c r="E68" s="50"/>
      <c r="F68" s="52">
        <f t="shared" si="5"/>
        <v>49.4</v>
      </c>
      <c r="G68" s="48">
        <v>3285883</v>
      </c>
      <c r="H68" s="49">
        <v>2435258.73</v>
      </c>
      <c r="I68" s="134"/>
      <c r="J68" s="52">
        <f t="shared" si="6"/>
        <v>74.1</v>
      </c>
      <c r="K68" s="51">
        <v>3370883</v>
      </c>
      <c r="L68" s="49">
        <v>3370883</v>
      </c>
      <c r="M68" s="50"/>
      <c r="N68" s="52">
        <f t="shared" si="7"/>
        <v>100</v>
      </c>
      <c r="O68" s="66">
        <f t="shared" si="4"/>
        <v>102.6</v>
      </c>
    </row>
    <row r="69" spans="1:15" ht="15">
      <c r="A69" s="46" t="s">
        <v>86</v>
      </c>
      <c r="B69" s="163"/>
      <c r="C69" s="53">
        <v>35000</v>
      </c>
      <c r="D69" s="54">
        <v>35000</v>
      </c>
      <c r="E69" s="55"/>
      <c r="F69" s="52">
        <f t="shared" si="5"/>
        <v>100</v>
      </c>
      <c r="G69" s="53">
        <v>35000</v>
      </c>
      <c r="H69" s="54">
        <v>35000</v>
      </c>
      <c r="I69" s="55"/>
      <c r="J69" s="52">
        <f t="shared" si="6"/>
        <v>100</v>
      </c>
      <c r="K69" s="53">
        <v>35000</v>
      </c>
      <c r="L69" s="54">
        <v>35000</v>
      </c>
      <c r="M69" s="55"/>
      <c r="N69" s="52">
        <f t="shared" si="7"/>
        <v>100</v>
      </c>
      <c r="O69" s="66" t="e">
        <f t="shared" si="4"/>
        <v>#DIV/0!</v>
      </c>
    </row>
    <row r="70" spans="1:15" ht="15">
      <c r="A70" s="39" t="s">
        <v>87</v>
      </c>
      <c r="B70" s="40">
        <v>21808012</v>
      </c>
      <c r="C70" s="41">
        <v>21808012</v>
      </c>
      <c r="D70" s="42">
        <v>10620221.98</v>
      </c>
      <c r="E70" s="43"/>
      <c r="F70" s="52">
        <f t="shared" si="5"/>
        <v>48.7</v>
      </c>
      <c r="G70" s="41">
        <v>21465140</v>
      </c>
      <c r="H70" s="42">
        <v>15709952.87</v>
      </c>
      <c r="I70" s="131"/>
      <c r="J70" s="52">
        <f t="shared" si="6"/>
        <v>73.2</v>
      </c>
      <c r="K70" s="41">
        <v>21508586</v>
      </c>
      <c r="L70" s="42">
        <v>21508586</v>
      </c>
      <c r="M70" s="43"/>
      <c r="N70" s="52">
        <f t="shared" si="7"/>
        <v>100</v>
      </c>
      <c r="O70" s="66">
        <f t="shared" si="4"/>
        <v>98.6</v>
      </c>
    </row>
    <row r="71" spans="1:15" ht="15">
      <c r="A71" s="39" t="s">
        <v>88</v>
      </c>
      <c r="B71" s="40"/>
      <c r="C71" s="41"/>
      <c r="D71" s="42"/>
      <c r="E71" s="43"/>
      <c r="F71" s="44" t="e">
        <f t="shared" si="5"/>
        <v>#DIV/0!</v>
      </c>
      <c r="G71" s="41"/>
      <c r="H71" s="42"/>
      <c r="I71" s="131"/>
      <c r="J71" s="44" t="e">
        <f t="shared" si="6"/>
        <v>#DIV/0!</v>
      </c>
      <c r="K71" s="41"/>
      <c r="L71" s="42"/>
      <c r="M71" s="43"/>
      <c r="N71" s="44" t="e">
        <f t="shared" si="7"/>
        <v>#DIV/0!</v>
      </c>
      <c r="O71" s="66" t="e">
        <f t="shared" si="4"/>
        <v>#DIV/0!</v>
      </c>
    </row>
    <row r="72" spans="1:15" ht="15">
      <c r="A72" s="39" t="s">
        <v>89</v>
      </c>
      <c r="B72" s="40"/>
      <c r="C72" s="41"/>
      <c r="D72" s="42"/>
      <c r="E72" s="43"/>
      <c r="F72" s="52" t="e">
        <f t="shared" si="5"/>
        <v>#DIV/0!</v>
      </c>
      <c r="G72" s="41"/>
      <c r="H72" s="42"/>
      <c r="I72" s="131"/>
      <c r="J72" s="52" t="e">
        <f t="shared" si="6"/>
        <v>#DIV/0!</v>
      </c>
      <c r="K72" s="41"/>
      <c r="L72" s="42"/>
      <c r="M72" s="43"/>
      <c r="N72" s="52" t="e">
        <f t="shared" si="7"/>
        <v>#DIV/0!</v>
      </c>
      <c r="O72" s="66" t="e">
        <f t="shared" si="4"/>
        <v>#DIV/0!</v>
      </c>
    </row>
    <row r="73" spans="1:15" ht="15">
      <c r="A73" s="39" t="s">
        <v>90</v>
      </c>
      <c r="B73" s="40">
        <v>1404991</v>
      </c>
      <c r="C73" s="41">
        <v>1404991</v>
      </c>
      <c r="D73" s="42">
        <v>767858.83</v>
      </c>
      <c r="E73" s="43"/>
      <c r="F73" s="52">
        <f t="shared" si="5"/>
        <v>54.7</v>
      </c>
      <c r="G73" s="41">
        <v>1404991</v>
      </c>
      <c r="H73" s="42">
        <v>935150.89</v>
      </c>
      <c r="I73" s="131"/>
      <c r="J73" s="52">
        <f t="shared" si="6"/>
        <v>66.6</v>
      </c>
      <c r="K73" s="41">
        <v>971289.06</v>
      </c>
      <c r="L73" s="42">
        <v>971289.06</v>
      </c>
      <c r="M73" s="43"/>
      <c r="N73" s="52">
        <f t="shared" si="7"/>
        <v>100</v>
      </c>
      <c r="O73" s="66">
        <f t="shared" si="4"/>
        <v>69.1</v>
      </c>
    </row>
    <row r="74" spans="1:15" ht="15">
      <c r="A74" s="46" t="s">
        <v>91</v>
      </c>
      <c r="B74" s="40">
        <f>SUM(B68:B73)</f>
        <v>26498886</v>
      </c>
      <c r="C74" s="41">
        <f>SUM(C68:C73)</f>
        <v>26533886</v>
      </c>
      <c r="D74" s="42">
        <f>SUM(D68:D73)</f>
        <v>13046022.31</v>
      </c>
      <c r="E74" s="43">
        <f>SUM(E68:E73)</f>
        <v>0</v>
      </c>
      <c r="F74" s="44">
        <f t="shared" si="5"/>
        <v>49.2</v>
      </c>
      <c r="G74" s="41">
        <f>SUM(G68:G73)</f>
        <v>26191014</v>
      </c>
      <c r="H74" s="42">
        <f>SUM(H68:H73)</f>
        <v>19115362.49</v>
      </c>
      <c r="I74" s="132">
        <f>SUM(I68:I73)</f>
        <v>0</v>
      </c>
      <c r="J74" s="44">
        <f t="shared" si="6"/>
        <v>73</v>
      </c>
      <c r="K74" s="41">
        <f>SUM(K68:K73)</f>
        <v>25885758.06</v>
      </c>
      <c r="L74" s="42">
        <f>SUM(L68:L73)</f>
        <v>25885758.06</v>
      </c>
      <c r="M74" s="43">
        <f>SUM(M68:M73)</f>
        <v>0</v>
      </c>
      <c r="N74" s="44">
        <f t="shared" si="7"/>
        <v>100</v>
      </c>
      <c r="O74" s="66">
        <f t="shared" si="4"/>
        <v>97.7</v>
      </c>
    </row>
    <row r="75" spans="1:15" ht="15.75" thickBot="1">
      <c r="A75" s="56" t="s">
        <v>55</v>
      </c>
      <c r="B75" s="47">
        <f>B66+B74</f>
        <v>30189886</v>
      </c>
      <c r="C75" s="48">
        <f>C66+C74</f>
        <v>30224886</v>
      </c>
      <c r="D75" s="49">
        <f>D66+D74</f>
        <v>15502700.24</v>
      </c>
      <c r="E75" s="50">
        <f>E66+E74</f>
        <v>67344</v>
      </c>
      <c r="F75" s="52">
        <f t="shared" si="5"/>
        <v>51.5</v>
      </c>
      <c r="G75" s="48">
        <f>G66+G74</f>
        <v>29973452</v>
      </c>
      <c r="H75" s="49">
        <f>H66+H74</f>
        <v>21948729.79</v>
      </c>
      <c r="I75" s="168">
        <f>I66+I74</f>
        <v>67723</v>
      </c>
      <c r="J75" s="52">
        <f t="shared" si="6"/>
        <v>73.5</v>
      </c>
      <c r="K75" s="48">
        <f>K66+K74</f>
        <v>29650292.41</v>
      </c>
      <c r="L75" s="49">
        <f>L66+L74</f>
        <v>29551324.41</v>
      </c>
      <c r="M75" s="50">
        <f>M66+M74</f>
        <v>98968</v>
      </c>
      <c r="N75" s="52">
        <f t="shared" si="7"/>
        <v>100</v>
      </c>
      <c r="O75" s="66">
        <f t="shared" si="4"/>
        <v>98.2</v>
      </c>
    </row>
    <row r="76" spans="1:15" ht="15.75" thickBot="1">
      <c r="A76" s="57" t="s">
        <v>56</v>
      </c>
      <c r="B76" s="58">
        <f>B75-B37</f>
        <v>0</v>
      </c>
      <c r="C76" s="58">
        <f>C75-C37</f>
        <v>0</v>
      </c>
      <c r="D76" s="58">
        <f>D75-D37</f>
        <v>55736.609999999404</v>
      </c>
      <c r="E76" s="58">
        <f>E75-E37</f>
        <v>13501</v>
      </c>
      <c r="F76" s="59" t="e">
        <f t="shared" si="5"/>
        <v>#DIV/0!</v>
      </c>
      <c r="G76" s="58">
        <f>G75-G37</f>
        <v>0</v>
      </c>
      <c r="H76" s="58">
        <f>H75-H37</f>
        <v>377790.80999999866</v>
      </c>
      <c r="I76" s="169">
        <f>I75-I37</f>
        <v>10340</v>
      </c>
      <c r="J76" s="59" t="e">
        <f t="shared" si="6"/>
        <v>#DIV/0!</v>
      </c>
      <c r="K76" s="58">
        <f>K75-K37</f>
        <v>13525.309999998659</v>
      </c>
      <c r="L76" s="58">
        <f>L75-L37</f>
        <v>13525.310000002384</v>
      </c>
      <c r="M76" s="58">
        <f>M75-M37</f>
        <v>0</v>
      </c>
      <c r="N76" s="59">
        <f t="shared" si="7"/>
        <v>100</v>
      </c>
      <c r="O76" s="66" t="e">
        <f t="shared" si="4"/>
        <v>#DIV/0!</v>
      </c>
    </row>
    <row r="77" spans="1:15" s="77" customFormat="1" ht="15.75" thickBot="1">
      <c r="A77" s="129" t="s">
        <v>93</v>
      </c>
      <c r="B77" s="128"/>
      <c r="C77" s="124"/>
      <c r="D77" s="125">
        <f>D76+E76</f>
        <v>69237.6099999994</v>
      </c>
      <c r="E77" s="125"/>
      <c r="F77" s="125"/>
      <c r="G77" s="125"/>
      <c r="H77" s="125">
        <f>H76+I76</f>
        <v>388130.80999999866</v>
      </c>
      <c r="I77" s="125"/>
      <c r="J77" s="125"/>
      <c r="K77" s="125"/>
      <c r="L77" s="125">
        <f>L76+M76</f>
        <v>13525.310000002384</v>
      </c>
      <c r="M77" s="125"/>
      <c r="N77" s="126"/>
      <c r="O77" s="127"/>
    </row>
    <row r="78" ht="15">
      <c r="L78" s="182"/>
    </row>
    <row r="79" spans="1:4" ht="15.75" thickBot="1">
      <c r="A79" s="28" t="s">
        <v>40</v>
      </c>
      <c r="B79" s="118"/>
      <c r="C79" s="87"/>
      <c r="D79" s="178"/>
    </row>
    <row r="80" spans="1:7" ht="15.75" thickBot="1">
      <c r="A80" s="29"/>
      <c r="B80" s="119" t="s">
        <v>10</v>
      </c>
      <c r="C80" s="120" t="s">
        <v>14</v>
      </c>
      <c r="D80" s="185" t="s">
        <v>15</v>
      </c>
      <c r="G80" s="164" t="s">
        <v>118</v>
      </c>
    </row>
    <row r="81" spans="1:7" ht="15">
      <c r="A81" s="30" t="s">
        <v>41</v>
      </c>
      <c r="B81" s="67">
        <v>1249258.59</v>
      </c>
      <c r="C81" s="68">
        <v>1590204.59</v>
      </c>
      <c r="D81" s="69">
        <v>1566354.59</v>
      </c>
      <c r="G81" s="164" t="s">
        <v>138</v>
      </c>
    </row>
    <row r="82" spans="1:7" ht="15">
      <c r="A82" s="30" t="s">
        <v>42</v>
      </c>
      <c r="B82" s="70">
        <v>2447</v>
      </c>
      <c r="C82" s="61">
        <v>2447</v>
      </c>
      <c r="D82" s="62">
        <v>2447</v>
      </c>
      <c r="G82" s="164" t="s">
        <v>119</v>
      </c>
    </row>
    <row r="83" spans="1:7" ht="15">
      <c r="A83" s="30" t="s">
        <v>43</v>
      </c>
      <c r="B83" s="70">
        <v>16181.35</v>
      </c>
      <c r="C83" s="61">
        <v>39862.3</v>
      </c>
      <c r="D83" s="62">
        <v>21188</v>
      </c>
      <c r="G83" s="164" t="s">
        <v>139</v>
      </c>
    </row>
    <row r="84" spans="1:7" ht="15">
      <c r="A84" s="30" t="s">
        <v>44</v>
      </c>
      <c r="B84" s="70">
        <v>95270.45</v>
      </c>
      <c r="C84" s="61">
        <v>3832.45</v>
      </c>
      <c r="D84" s="62">
        <v>3832.45</v>
      </c>
      <c r="G84" s="164"/>
    </row>
    <row r="85" spans="1:7" ht="15">
      <c r="A85" s="30" t="s">
        <v>92</v>
      </c>
      <c r="B85" s="70">
        <v>634632.17</v>
      </c>
      <c r="C85" s="61">
        <v>467340.11</v>
      </c>
      <c r="D85" s="62">
        <v>1431887.94</v>
      </c>
      <c r="G85" s="164"/>
    </row>
    <row r="86" spans="1:7" ht="15.75" thickBot="1">
      <c r="A86" s="31" t="s">
        <v>64</v>
      </c>
      <c r="B86" s="71">
        <v>379329.51</v>
      </c>
      <c r="C86" s="64">
        <v>38383.51</v>
      </c>
      <c r="D86" s="65">
        <v>62233.51</v>
      </c>
      <c r="G86" s="16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C1">
      <selection activeCell="G1" sqref="G1"/>
    </sheetView>
  </sheetViews>
  <sheetFormatPr defaultColWidth="9.140625" defaultRowHeight="15"/>
  <cols>
    <col min="1" max="1" width="22.421875" style="0" customWidth="1"/>
    <col min="2" max="2" width="13.7109375" style="116" customWidth="1"/>
    <col min="3" max="3" width="14.421875" style="116" customWidth="1"/>
    <col min="4" max="4" width="12.7109375" style="116" customWidth="1"/>
    <col min="5" max="5" width="12.7109375" style="0" customWidth="1"/>
    <col min="6" max="6" width="6.57421875" style="0" customWidth="1"/>
    <col min="7" max="7" width="14.00390625" style="116" customWidth="1"/>
    <col min="8" max="8" width="13.140625" style="116" customWidth="1"/>
    <col min="9" max="9" width="12.7109375" style="0" customWidth="1"/>
    <col min="10" max="10" width="6.57421875" style="0" customWidth="1"/>
    <col min="11" max="11" width="13.57421875" style="116" customWidth="1"/>
    <col min="12" max="12" width="12.7109375" style="116" customWidth="1"/>
    <col min="13" max="13" width="12.7109375" style="0" customWidth="1"/>
    <col min="14" max="14" width="6.57421875" style="0" customWidth="1"/>
    <col min="15" max="15" width="7.00390625" style="0" bestFit="1" customWidth="1"/>
  </cols>
  <sheetData>
    <row r="1" spans="1:14" ht="15">
      <c r="A1" s="85" t="s">
        <v>65</v>
      </c>
      <c r="B1" s="86"/>
      <c r="C1" s="86"/>
      <c r="D1" s="87"/>
      <c r="E1" s="88" t="s">
        <v>66</v>
      </c>
      <c r="F1" s="85"/>
      <c r="G1" s="86" t="s">
        <v>132</v>
      </c>
      <c r="H1" s="87"/>
      <c r="I1" s="87"/>
      <c r="J1" s="85"/>
      <c r="K1" s="89"/>
      <c r="L1" s="87"/>
      <c r="N1" s="85"/>
    </row>
    <row r="2" spans="1:14" ht="16.5" thickBot="1">
      <c r="A2" s="1" t="s">
        <v>0</v>
      </c>
      <c r="B2" s="90" t="s">
        <v>1</v>
      </c>
      <c r="C2" s="90"/>
      <c r="D2" s="87"/>
      <c r="E2" s="87"/>
      <c r="F2" s="1"/>
      <c r="G2" s="90"/>
      <c r="H2" s="87"/>
      <c r="I2" s="87"/>
      <c r="J2" s="1"/>
      <c r="K2" s="91"/>
      <c r="L2" s="87"/>
      <c r="N2" s="1"/>
    </row>
    <row r="3" spans="1:15" ht="15">
      <c r="A3" s="2" t="s">
        <v>2</v>
      </c>
      <c r="B3" s="92" t="s">
        <v>3</v>
      </c>
      <c r="C3" s="93" t="s">
        <v>4</v>
      </c>
      <c r="D3" s="94" t="s">
        <v>5</v>
      </c>
      <c r="E3" s="95"/>
      <c r="F3" s="3" t="s">
        <v>6</v>
      </c>
      <c r="G3" s="96" t="s">
        <v>4</v>
      </c>
      <c r="H3" s="94" t="s">
        <v>7</v>
      </c>
      <c r="I3" s="95"/>
      <c r="J3" s="3" t="s">
        <v>6</v>
      </c>
      <c r="K3" s="97" t="s">
        <v>4</v>
      </c>
      <c r="L3" s="94" t="s">
        <v>8</v>
      </c>
      <c r="M3" s="74"/>
      <c r="N3" s="3" t="s">
        <v>6</v>
      </c>
      <c r="O3" s="72" t="s">
        <v>62</v>
      </c>
    </row>
    <row r="4" spans="1:15" ht="15.75" customHeight="1" thickBot="1">
      <c r="A4" s="4"/>
      <c r="B4" s="98" t="s">
        <v>9</v>
      </c>
      <c r="C4" s="99" t="s">
        <v>10</v>
      </c>
      <c r="D4" s="100" t="s">
        <v>11</v>
      </c>
      <c r="E4" s="100" t="s">
        <v>12</v>
      </c>
      <c r="F4" s="76" t="s">
        <v>13</v>
      </c>
      <c r="G4" s="101" t="s">
        <v>14</v>
      </c>
      <c r="H4" s="100" t="s">
        <v>11</v>
      </c>
      <c r="I4" s="100" t="s">
        <v>12</v>
      </c>
      <c r="J4" s="76" t="s">
        <v>13</v>
      </c>
      <c r="K4" s="102" t="s">
        <v>15</v>
      </c>
      <c r="L4" s="100" t="s">
        <v>11</v>
      </c>
      <c r="M4" s="75" t="s">
        <v>12</v>
      </c>
      <c r="N4" s="76" t="s">
        <v>13</v>
      </c>
      <c r="O4" s="73" t="s">
        <v>63</v>
      </c>
    </row>
    <row r="5" spans="1:15" ht="15.75" customHeight="1">
      <c r="A5" s="5" t="s">
        <v>16</v>
      </c>
      <c r="B5" s="136">
        <v>650000</v>
      </c>
      <c r="C5" s="136">
        <v>700000</v>
      </c>
      <c r="D5" s="137">
        <v>329156.8</v>
      </c>
      <c r="E5" s="137">
        <v>7963</v>
      </c>
      <c r="F5" s="78">
        <f>ROUND((D5+E5)/(C5/100),1)</f>
        <v>48.2</v>
      </c>
      <c r="G5" s="136">
        <v>702000</v>
      </c>
      <c r="H5" s="137">
        <v>462493.6</v>
      </c>
      <c r="I5" s="137">
        <v>17208</v>
      </c>
      <c r="J5" s="78">
        <f>ROUND((H5+I5)/(G5/100),1)</f>
        <v>68.3</v>
      </c>
      <c r="K5" s="136">
        <v>645464.1</v>
      </c>
      <c r="L5" s="137">
        <v>615855.1</v>
      </c>
      <c r="M5" s="137">
        <v>29609</v>
      </c>
      <c r="N5" s="78">
        <f>ROUND((L5+M5)/(K5/100),1)</f>
        <v>100</v>
      </c>
      <c r="O5" s="66">
        <f>ROUND((L5+M5)/(B5/100),1)</f>
        <v>99.3</v>
      </c>
    </row>
    <row r="6" spans="1:15" ht="15.75" customHeight="1">
      <c r="A6" s="11" t="s">
        <v>17</v>
      </c>
      <c r="B6" s="138">
        <v>300000</v>
      </c>
      <c r="C6" s="138">
        <v>300000</v>
      </c>
      <c r="D6" s="137">
        <v>93827.3</v>
      </c>
      <c r="E6" s="139">
        <v>23115</v>
      </c>
      <c r="F6" s="79">
        <f aca="true" t="shared" si="0" ref="F6:F37">ROUND((D6+E6)/(C6/100),1)</f>
        <v>39</v>
      </c>
      <c r="G6" s="138">
        <v>225000</v>
      </c>
      <c r="H6" s="139">
        <v>124288.7</v>
      </c>
      <c r="I6" s="139">
        <v>25887</v>
      </c>
      <c r="J6" s="79">
        <f aca="true" t="shared" si="1" ref="J6:J37">ROUND((H6+I6)/(G6/100),1)</f>
        <v>66.7</v>
      </c>
      <c r="K6" s="138">
        <v>267557.6</v>
      </c>
      <c r="L6" s="137">
        <v>204523.92</v>
      </c>
      <c r="M6" s="139">
        <v>63033.68</v>
      </c>
      <c r="N6" s="79">
        <f aca="true" t="shared" si="2" ref="N6:N37">ROUND((L6+M6)/(K6/100),1)</f>
        <v>100</v>
      </c>
      <c r="O6" s="66">
        <f aca="true" t="shared" si="3" ref="O6:O37">ROUND((L6+M6)/(B6/100),1)</f>
        <v>89.2</v>
      </c>
    </row>
    <row r="7" spans="1:15" ht="15.75" customHeight="1">
      <c r="A7" s="11" t="s">
        <v>18</v>
      </c>
      <c r="B7" s="138">
        <v>1000</v>
      </c>
      <c r="C7" s="138">
        <v>1000</v>
      </c>
      <c r="D7" s="137">
        <v>128.87</v>
      </c>
      <c r="E7" s="139"/>
      <c r="F7" s="79">
        <f t="shared" si="0"/>
        <v>12.9</v>
      </c>
      <c r="G7" s="138">
        <v>1000</v>
      </c>
      <c r="H7" s="139">
        <v>128.87</v>
      </c>
      <c r="I7" s="139"/>
      <c r="J7" s="79">
        <f t="shared" si="1"/>
        <v>12.9</v>
      </c>
      <c r="K7" s="138">
        <v>960.76</v>
      </c>
      <c r="L7" s="137">
        <v>960.76</v>
      </c>
      <c r="M7" s="139"/>
      <c r="N7" s="79">
        <f t="shared" si="2"/>
        <v>100</v>
      </c>
      <c r="O7" s="66">
        <f t="shared" si="3"/>
        <v>96.1</v>
      </c>
    </row>
    <row r="8" spans="1:15" ht="15.75" customHeight="1">
      <c r="A8" s="11" t="s">
        <v>19</v>
      </c>
      <c r="B8" s="138">
        <v>250000</v>
      </c>
      <c r="C8" s="138">
        <v>250000</v>
      </c>
      <c r="D8" s="137">
        <v>100069</v>
      </c>
      <c r="E8" s="139">
        <v>25008</v>
      </c>
      <c r="F8" s="79">
        <f t="shared" si="0"/>
        <v>50</v>
      </c>
      <c r="G8" s="138">
        <v>240000</v>
      </c>
      <c r="H8" s="139">
        <v>144515</v>
      </c>
      <c r="I8" s="139">
        <v>29404</v>
      </c>
      <c r="J8" s="79">
        <f t="shared" si="1"/>
        <v>72.5</v>
      </c>
      <c r="K8" s="138">
        <v>237751</v>
      </c>
      <c r="L8" s="137">
        <v>194630</v>
      </c>
      <c r="M8" s="139">
        <v>43121</v>
      </c>
      <c r="N8" s="79">
        <f t="shared" si="2"/>
        <v>100</v>
      </c>
      <c r="O8" s="66">
        <f t="shared" si="3"/>
        <v>95.1</v>
      </c>
    </row>
    <row r="9" spans="1:15" ht="15.75" customHeight="1">
      <c r="A9" s="11" t="s">
        <v>20</v>
      </c>
      <c r="B9" s="138">
        <v>20000</v>
      </c>
      <c r="C9" s="138">
        <v>20000</v>
      </c>
      <c r="D9" s="137">
        <v>4892</v>
      </c>
      <c r="E9" s="139">
        <v>1223</v>
      </c>
      <c r="F9" s="79">
        <f t="shared" si="0"/>
        <v>30.6</v>
      </c>
      <c r="G9" s="138">
        <v>25100</v>
      </c>
      <c r="H9" s="139">
        <v>8243</v>
      </c>
      <c r="I9" s="139">
        <v>2063</v>
      </c>
      <c r="J9" s="79">
        <f t="shared" si="1"/>
        <v>41.1</v>
      </c>
      <c r="K9" s="138">
        <v>23842</v>
      </c>
      <c r="L9" s="137">
        <v>19139</v>
      </c>
      <c r="M9" s="139">
        <v>4703</v>
      </c>
      <c r="N9" s="79">
        <f t="shared" si="2"/>
        <v>100</v>
      </c>
      <c r="O9" s="66">
        <f t="shared" si="3"/>
        <v>119.2</v>
      </c>
    </row>
    <row r="10" spans="1:15" ht="15.75" customHeight="1">
      <c r="A10" s="11" t="s">
        <v>21</v>
      </c>
      <c r="B10" s="138"/>
      <c r="C10" s="138"/>
      <c r="D10" s="137"/>
      <c r="E10" s="139"/>
      <c r="F10" s="79" t="e">
        <f t="shared" si="0"/>
        <v>#DIV/0!</v>
      </c>
      <c r="G10" s="138"/>
      <c r="H10" s="139"/>
      <c r="I10" s="139"/>
      <c r="J10" s="79" t="e">
        <f t="shared" si="1"/>
        <v>#DIV/0!</v>
      </c>
      <c r="K10" s="138"/>
      <c r="L10" s="139"/>
      <c r="M10" s="139"/>
      <c r="N10" s="79" t="e">
        <f t="shared" si="2"/>
        <v>#DIV/0!</v>
      </c>
      <c r="O10" s="66" t="e">
        <f t="shared" si="3"/>
        <v>#DIV/0!</v>
      </c>
    </row>
    <row r="11" spans="1:15" ht="15.75" customHeight="1">
      <c r="A11" s="11" t="s">
        <v>22</v>
      </c>
      <c r="B11" s="138"/>
      <c r="C11" s="138"/>
      <c r="D11" s="137"/>
      <c r="E11" s="139"/>
      <c r="F11" s="79" t="e">
        <f t="shared" si="0"/>
        <v>#DIV/0!</v>
      </c>
      <c r="G11" s="138"/>
      <c r="H11" s="139"/>
      <c r="I11" s="139"/>
      <c r="J11" s="79" t="e">
        <f t="shared" si="1"/>
        <v>#DIV/0!</v>
      </c>
      <c r="K11" s="138"/>
      <c r="L11" s="139"/>
      <c r="M11" s="139"/>
      <c r="N11" s="79" t="e">
        <f t="shared" si="2"/>
        <v>#DIV/0!</v>
      </c>
      <c r="O11" s="66" t="e">
        <f t="shared" si="3"/>
        <v>#DIV/0!</v>
      </c>
    </row>
    <row r="12" spans="1:15" ht="15.75" customHeight="1">
      <c r="A12" s="11" t="s">
        <v>67</v>
      </c>
      <c r="B12" s="138"/>
      <c r="C12" s="138"/>
      <c r="D12" s="137"/>
      <c r="E12" s="139"/>
      <c r="F12" s="79" t="e">
        <f t="shared" si="0"/>
        <v>#DIV/0!</v>
      </c>
      <c r="G12" s="138"/>
      <c r="H12" s="139"/>
      <c r="I12" s="139"/>
      <c r="J12" s="79" t="e">
        <f t="shared" si="1"/>
        <v>#DIV/0!</v>
      </c>
      <c r="K12" s="138"/>
      <c r="L12" s="139"/>
      <c r="M12" s="139"/>
      <c r="N12" s="79" t="e">
        <f t="shared" si="2"/>
        <v>#DIV/0!</v>
      </c>
      <c r="O12" s="66" t="e">
        <f t="shared" si="3"/>
        <v>#DIV/0!</v>
      </c>
    </row>
    <row r="13" spans="1:15" ht="15.75" customHeight="1">
      <c r="A13" s="11" t="s">
        <v>68</v>
      </c>
      <c r="B13" s="138"/>
      <c r="C13" s="138"/>
      <c r="D13" s="137"/>
      <c r="E13" s="139"/>
      <c r="F13" s="79" t="e">
        <f t="shared" si="0"/>
        <v>#DIV/0!</v>
      </c>
      <c r="G13" s="138"/>
      <c r="H13" s="139"/>
      <c r="I13" s="139"/>
      <c r="J13" s="79" t="e">
        <f t="shared" si="1"/>
        <v>#DIV/0!</v>
      </c>
      <c r="K13" s="138"/>
      <c r="L13" s="139"/>
      <c r="M13" s="139"/>
      <c r="N13" s="79" t="e">
        <f t="shared" si="2"/>
        <v>#DIV/0!</v>
      </c>
      <c r="O13" s="66" t="e">
        <f t="shared" si="3"/>
        <v>#DIV/0!</v>
      </c>
    </row>
    <row r="14" spans="1:15" ht="15.75" customHeight="1">
      <c r="A14" s="11" t="s">
        <v>69</v>
      </c>
      <c r="B14" s="138"/>
      <c r="C14" s="138"/>
      <c r="D14" s="137"/>
      <c r="E14" s="139"/>
      <c r="F14" s="79" t="e">
        <f t="shared" si="0"/>
        <v>#DIV/0!</v>
      </c>
      <c r="G14" s="138"/>
      <c r="H14" s="139"/>
      <c r="I14" s="139"/>
      <c r="J14" s="79" t="e">
        <f t="shared" si="1"/>
        <v>#DIV/0!</v>
      </c>
      <c r="K14" s="138"/>
      <c r="L14" s="139"/>
      <c r="M14" s="139"/>
      <c r="N14" s="79" t="e">
        <f t="shared" si="2"/>
        <v>#DIV/0!</v>
      </c>
      <c r="O14" s="66" t="e">
        <f t="shared" si="3"/>
        <v>#DIV/0!</v>
      </c>
    </row>
    <row r="15" spans="1:15" ht="15.75" customHeight="1">
      <c r="A15" s="11" t="s">
        <v>23</v>
      </c>
      <c r="B15" s="138">
        <v>700000</v>
      </c>
      <c r="C15" s="138">
        <v>700000</v>
      </c>
      <c r="D15" s="137">
        <v>216529.1</v>
      </c>
      <c r="E15" s="139">
        <v>1500</v>
      </c>
      <c r="F15" s="79">
        <f t="shared" si="0"/>
        <v>31.1</v>
      </c>
      <c r="G15" s="138">
        <v>750000</v>
      </c>
      <c r="H15" s="139">
        <v>557943.9</v>
      </c>
      <c r="I15" s="139">
        <v>7083</v>
      </c>
      <c r="J15" s="79">
        <f t="shared" si="1"/>
        <v>75.3</v>
      </c>
      <c r="K15" s="138">
        <v>759434.49</v>
      </c>
      <c r="L15" s="137">
        <v>721351.49</v>
      </c>
      <c r="M15" s="139">
        <v>38083</v>
      </c>
      <c r="N15" s="79">
        <f t="shared" si="2"/>
        <v>100</v>
      </c>
      <c r="O15" s="66">
        <f t="shared" si="3"/>
        <v>108.5</v>
      </c>
    </row>
    <row r="16" spans="1:15" ht="15.75" customHeight="1">
      <c r="A16" s="11" t="s">
        <v>24</v>
      </c>
      <c r="B16" s="138">
        <v>4000</v>
      </c>
      <c r="C16" s="138">
        <v>4000</v>
      </c>
      <c r="D16" s="137">
        <v>786</v>
      </c>
      <c r="E16" s="139"/>
      <c r="F16" s="79">
        <f t="shared" si="0"/>
        <v>19.7</v>
      </c>
      <c r="G16" s="138">
        <v>2000</v>
      </c>
      <c r="H16" s="139">
        <v>1336</v>
      </c>
      <c r="I16" s="139"/>
      <c r="J16" s="79">
        <f t="shared" si="1"/>
        <v>66.8</v>
      </c>
      <c r="K16" s="138">
        <v>3091</v>
      </c>
      <c r="L16" s="137">
        <v>3091</v>
      </c>
      <c r="M16" s="139"/>
      <c r="N16" s="79">
        <f t="shared" si="2"/>
        <v>100</v>
      </c>
      <c r="O16" s="66">
        <f t="shared" si="3"/>
        <v>77.3</v>
      </c>
    </row>
    <row r="17" spans="1:15" ht="15.75" customHeight="1">
      <c r="A17" s="11" t="s">
        <v>70</v>
      </c>
      <c r="B17" s="138">
        <v>500</v>
      </c>
      <c r="C17" s="138">
        <v>500</v>
      </c>
      <c r="D17" s="137"/>
      <c r="E17" s="139"/>
      <c r="F17" s="79">
        <f t="shared" si="0"/>
        <v>0</v>
      </c>
      <c r="G17" s="138">
        <v>500</v>
      </c>
      <c r="H17" s="139"/>
      <c r="I17" s="139"/>
      <c r="J17" s="79">
        <f t="shared" si="1"/>
        <v>0</v>
      </c>
      <c r="K17" s="138">
        <v>920</v>
      </c>
      <c r="L17" s="137">
        <v>920</v>
      </c>
      <c r="M17" s="139"/>
      <c r="N17" s="79">
        <f t="shared" si="2"/>
        <v>100</v>
      </c>
      <c r="O17" s="66">
        <f t="shared" si="3"/>
        <v>184</v>
      </c>
    </row>
    <row r="18" spans="1:15" ht="15.75" customHeight="1">
      <c r="A18" s="11" t="s">
        <v>25</v>
      </c>
      <c r="B18" s="138">
        <v>555107.2</v>
      </c>
      <c r="C18" s="138">
        <v>555107.2</v>
      </c>
      <c r="D18" s="137">
        <v>266547.65</v>
      </c>
      <c r="E18" s="139">
        <v>5376</v>
      </c>
      <c r="F18" s="79">
        <f t="shared" si="0"/>
        <v>49</v>
      </c>
      <c r="G18" s="138">
        <v>455007.2</v>
      </c>
      <c r="H18" s="139">
        <v>312071.54</v>
      </c>
      <c r="I18" s="139">
        <v>9434</v>
      </c>
      <c r="J18" s="79">
        <f t="shared" si="1"/>
        <v>70.7</v>
      </c>
      <c r="K18" s="138">
        <v>413014.39</v>
      </c>
      <c r="L18" s="137">
        <v>402920.39</v>
      </c>
      <c r="M18" s="139">
        <v>10094</v>
      </c>
      <c r="N18" s="79">
        <f t="shared" si="2"/>
        <v>100</v>
      </c>
      <c r="O18" s="66">
        <f t="shared" si="3"/>
        <v>74.4</v>
      </c>
    </row>
    <row r="19" spans="1:15" ht="15.75" customHeight="1">
      <c r="A19" s="11" t="s">
        <v>26</v>
      </c>
      <c r="B19" s="138">
        <v>24000000</v>
      </c>
      <c r="C19" s="138">
        <v>24000000</v>
      </c>
      <c r="D19" s="137">
        <v>11541224</v>
      </c>
      <c r="E19" s="139">
        <v>124907</v>
      </c>
      <c r="F19" s="79">
        <f t="shared" si="0"/>
        <v>48.6</v>
      </c>
      <c r="G19" s="138">
        <v>23853954</v>
      </c>
      <c r="H19" s="139">
        <v>17051886</v>
      </c>
      <c r="I19" s="139">
        <v>184032</v>
      </c>
      <c r="J19" s="79">
        <f t="shared" si="1"/>
        <v>72.3</v>
      </c>
      <c r="K19" s="138">
        <v>23429119</v>
      </c>
      <c r="L19" s="137">
        <v>23180619</v>
      </c>
      <c r="M19" s="139">
        <v>248500</v>
      </c>
      <c r="N19" s="79">
        <f t="shared" si="2"/>
        <v>100</v>
      </c>
      <c r="O19" s="66">
        <f t="shared" si="3"/>
        <v>97.6</v>
      </c>
    </row>
    <row r="20" spans="1:15" ht="15.75" customHeight="1">
      <c r="A20" s="11" t="s">
        <v>27</v>
      </c>
      <c r="B20" s="138"/>
      <c r="C20" s="138"/>
      <c r="D20" s="137"/>
      <c r="E20" s="139"/>
      <c r="F20" s="79" t="e">
        <f t="shared" si="0"/>
        <v>#DIV/0!</v>
      </c>
      <c r="G20" s="138"/>
      <c r="H20" s="139"/>
      <c r="I20" s="139"/>
      <c r="J20" s="79" t="e">
        <f t="shared" si="1"/>
        <v>#DIV/0!</v>
      </c>
      <c r="K20" s="138"/>
      <c r="L20" s="139"/>
      <c r="M20" s="139"/>
      <c r="N20" s="79" t="e">
        <f t="shared" si="2"/>
        <v>#DIV/0!</v>
      </c>
      <c r="O20" s="66" t="e">
        <f t="shared" si="3"/>
        <v>#DIV/0!</v>
      </c>
    </row>
    <row r="21" spans="1:15" ht="15.75" customHeight="1">
      <c r="A21" s="11" t="s">
        <v>28</v>
      </c>
      <c r="B21" s="138"/>
      <c r="C21" s="138"/>
      <c r="D21" s="137"/>
      <c r="E21" s="139"/>
      <c r="F21" s="79" t="e">
        <f t="shared" si="0"/>
        <v>#DIV/0!</v>
      </c>
      <c r="G21" s="138"/>
      <c r="H21" s="139"/>
      <c r="I21" s="139"/>
      <c r="J21" s="79" t="e">
        <f t="shared" si="1"/>
        <v>#DIV/0!</v>
      </c>
      <c r="K21" s="138"/>
      <c r="L21" s="139"/>
      <c r="M21" s="139"/>
      <c r="N21" s="79" t="e">
        <f t="shared" si="2"/>
        <v>#DIV/0!</v>
      </c>
      <c r="O21" s="66" t="e">
        <f t="shared" si="3"/>
        <v>#DIV/0!</v>
      </c>
    </row>
    <row r="22" spans="1:15" ht="15.75" customHeight="1">
      <c r="A22" s="11" t="s">
        <v>29</v>
      </c>
      <c r="B22" s="138"/>
      <c r="C22" s="138"/>
      <c r="D22" s="137"/>
      <c r="E22" s="139"/>
      <c r="F22" s="79" t="e">
        <f t="shared" si="0"/>
        <v>#DIV/0!</v>
      </c>
      <c r="G22" s="138"/>
      <c r="H22" s="139"/>
      <c r="I22" s="139"/>
      <c r="J22" s="79" t="e">
        <f t="shared" si="1"/>
        <v>#DIV/0!</v>
      </c>
      <c r="K22" s="138"/>
      <c r="L22" s="139"/>
      <c r="M22" s="139"/>
      <c r="N22" s="79" t="e">
        <f t="shared" si="2"/>
        <v>#DIV/0!</v>
      </c>
      <c r="O22" s="66" t="e">
        <f t="shared" si="3"/>
        <v>#DIV/0!</v>
      </c>
    </row>
    <row r="23" spans="1:15" ht="15.75" customHeight="1">
      <c r="A23" s="11" t="s">
        <v>30</v>
      </c>
      <c r="B23" s="138"/>
      <c r="C23" s="138"/>
      <c r="D23" s="137"/>
      <c r="E23" s="139"/>
      <c r="F23" s="79" t="e">
        <f t="shared" si="0"/>
        <v>#DIV/0!</v>
      </c>
      <c r="G23" s="138"/>
      <c r="H23" s="139"/>
      <c r="I23" s="139"/>
      <c r="J23" s="79" t="e">
        <f t="shared" si="1"/>
        <v>#DIV/0!</v>
      </c>
      <c r="K23" s="138"/>
      <c r="L23" s="139"/>
      <c r="M23" s="139"/>
      <c r="N23" s="79" t="e">
        <f t="shared" si="2"/>
        <v>#DIV/0!</v>
      </c>
      <c r="O23" s="66" t="e">
        <f t="shared" si="3"/>
        <v>#DIV/0!</v>
      </c>
    </row>
    <row r="24" spans="1:15" ht="15.75" customHeight="1">
      <c r="A24" s="11" t="s">
        <v>71</v>
      </c>
      <c r="B24" s="138"/>
      <c r="C24" s="138"/>
      <c r="D24" s="137"/>
      <c r="E24" s="139"/>
      <c r="F24" s="79" t="e">
        <f t="shared" si="0"/>
        <v>#DIV/0!</v>
      </c>
      <c r="G24" s="138"/>
      <c r="H24" s="139"/>
      <c r="I24" s="139"/>
      <c r="J24" s="79" t="e">
        <f t="shared" si="1"/>
        <v>#DIV/0!</v>
      </c>
      <c r="K24" s="138"/>
      <c r="L24" s="139"/>
      <c r="M24" s="139"/>
      <c r="N24" s="79" t="e">
        <f t="shared" si="2"/>
        <v>#DIV/0!</v>
      </c>
      <c r="O24" s="66" t="e">
        <f t="shared" si="3"/>
        <v>#DIV/0!</v>
      </c>
    </row>
    <row r="25" spans="1:15" ht="15.75" customHeight="1">
      <c r="A25" s="11" t="s">
        <v>31</v>
      </c>
      <c r="B25" s="138"/>
      <c r="C25" s="138"/>
      <c r="D25" s="137"/>
      <c r="E25" s="139"/>
      <c r="F25" s="79" t="e">
        <f t="shared" si="0"/>
        <v>#DIV/0!</v>
      </c>
      <c r="G25" s="138"/>
      <c r="H25" s="139"/>
      <c r="I25" s="139"/>
      <c r="J25" s="79" t="e">
        <f t="shared" si="1"/>
        <v>#DIV/0!</v>
      </c>
      <c r="K25" s="138"/>
      <c r="L25" s="139"/>
      <c r="M25" s="139"/>
      <c r="N25" s="79" t="e">
        <f t="shared" si="2"/>
        <v>#DIV/0!</v>
      </c>
      <c r="O25" s="66" t="e">
        <f t="shared" si="3"/>
        <v>#DIV/0!</v>
      </c>
    </row>
    <row r="26" spans="1:15" ht="15.75" customHeight="1">
      <c r="A26" s="11" t="s">
        <v>32</v>
      </c>
      <c r="B26" s="138"/>
      <c r="C26" s="138"/>
      <c r="D26" s="137"/>
      <c r="E26" s="139"/>
      <c r="F26" s="79" t="e">
        <f t="shared" si="0"/>
        <v>#DIV/0!</v>
      </c>
      <c r="G26" s="138"/>
      <c r="H26" s="139"/>
      <c r="I26" s="139"/>
      <c r="J26" s="79" t="e">
        <f t="shared" si="1"/>
        <v>#DIV/0!</v>
      </c>
      <c r="K26" s="138"/>
      <c r="L26" s="139"/>
      <c r="M26" s="139"/>
      <c r="N26" s="79" t="e">
        <f t="shared" si="2"/>
        <v>#DIV/0!</v>
      </c>
      <c r="O26" s="66" t="e">
        <f t="shared" si="3"/>
        <v>#DIV/0!</v>
      </c>
    </row>
    <row r="27" spans="1:15" ht="15.75" customHeight="1">
      <c r="A27" s="11" t="s">
        <v>72</v>
      </c>
      <c r="B27" s="138"/>
      <c r="C27" s="138"/>
      <c r="D27" s="137"/>
      <c r="E27" s="139"/>
      <c r="F27" s="79" t="e">
        <f t="shared" si="0"/>
        <v>#DIV/0!</v>
      </c>
      <c r="G27" s="138"/>
      <c r="H27" s="139"/>
      <c r="I27" s="139"/>
      <c r="J27" s="79" t="e">
        <f t="shared" si="1"/>
        <v>#DIV/0!</v>
      </c>
      <c r="K27" s="138"/>
      <c r="L27" s="139"/>
      <c r="M27" s="139"/>
      <c r="N27" s="79" t="e">
        <f t="shared" si="2"/>
        <v>#DIV/0!</v>
      </c>
      <c r="O27" s="66" t="e">
        <f t="shared" si="3"/>
        <v>#DIV/0!</v>
      </c>
    </row>
    <row r="28" spans="1:15" ht="15.75" customHeight="1">
      <c r="A28" s="11" t="s">
        <v>33</v>
      </c>
      <c r="B28" s="138">
        <v>40000</v>
      </c>
      <c r="C28" s="138">
        <v>40000</v>
      </c>
      <c r="D28" s="137">
        <v>0</v>
      </c>
      <c r="E28" s="139"/>
      <c r="F28" s="79">
        <f t="shared" si="0"/>
        <v>0</v>
      </c>
      <c r="G28" s="138">
        <v>40000</v>
      </c>
      <c r="H28" s="139"/>
      <c r="I28" s="139"/>
      <c r="J28" s="79">
        <f t="shared" si="1"/>
        <v>0</v>
      </c>
      <c r="K28" s="138">
        <v>38907.09</v>
      </c>
      <c r="L28" s="137">
        <v>38907.09</v>
      </c>
      <c r="M28" s="139"/>
      <c r="N28" s="79">
        <f t="shared" si="2"/>
        <v>100</v>
      </c>
      <c r="O28" s="66">
        <f t="shared" si="3"/>
        <v>97.3</v>
      </c>
    </row>
    <row r="29" spans="1:15" ht="15.75" customHeight="1">
      <c r="A29" s="11" t="s">
        <v>34</v>
      </c>
      <c r="B29" s="138">
        <v>37162</v>
      </c>
      <c r="C29" s="138">
        <v>37162</v>
      </c>
      <c r="D29" s="137">
        <v>18136</v>
      </c>
      <c r="E29" s="139"/>
      <c r="F29" s="79">
        <f t="shared" si="0"/>
        <v>48.8</v>
      </c>
      <c r="G29" s="138">
        <v>37162</v>
      </c>
      <c r="H29" s="139">
        <v>27649</v>
      </c>
      <c r="I29" s="139"/>
      <c r="J29" s="79">
        <f t="shared" si="1"/>
        <v>74.4</v>
      </c>
      <c r="K29" s="138">
        <v>38448</v>
      </c>
      <c r="L29" s="137">
        <v>38448</v>
      </c>
      <c r="M29" s="139"/>
      <c r="N29" s="79">
        <f t="shared" si="2"/>
        <v>100</v>
      </c>
      <c r="O29" s="66">
        <f t="shared" si="3"/>
        <v>103.5</v>
      </c>
    </row>
    <row r="30" spans="1:15" ht="15.75" customHeight="1">
      <c r="A30" s="11" t="s">
        <v>73</v>
      </c>
      <c r="B30" s="138"/>
      <c r="C30" s="138"/>
      <c r="D30" s="137"/>
      <c r="E30" s="139"/>
      <c r="F30" s="79" t="e">
        <f t="shared" si="0"/>
        <v>#DIV/0!</v>
      </c>
      <c r="G30" s="138"/>
      <c r="H30" s="139"/>
      <c r="I30" s="139"/>
      <c r="J30" s="79" t="e">
        <f t="shared" si="1"/>
        <v>#DIV/0!</v>
      </c>
      <c r="K30" s="138"/>
      <c r="L30" s="139"/>
      <c r="M30" s="139"/>
      <c r="N30" s="79" t="e">
        <f t="shared" si="2"/>
        <v>#DIV/0!</v>
      </c>
      <c r="O30" s="66" t="e">
        <f t="shared" si="3"/>
        <v>#DIV/0!</v>
      </c>
    </row>
    <row r="31" spans="1:15" ht="15.75" customHeight="1">
      <c r="A31" s="11" t="s">
        <v>35</v>
      </c>
      <c r="B31" s="138"/>
      <c r="C31" s="138"/>
      <c r="D31" s="137"/>
      <c r="E31" s="139"/>
      <c r="F31" s="79" t="e">
        <f t="shared" si="0"/>
        <v>#DIV/0!</v>
      </c>
      <c r="G31" s="138"/>
      <c r="H31" s="139"/>
      <c r="I31" s="139"/>
      <c r="J31" s="79" t="e">
        <f t="shared" si="1"/>
        <v>#DIV/0!</v>
      </c>
      <c r="K31" s="138"/>
      <c r="L31" s="139"/>
      <c r="M31" s="139"/>
      <c r="N31" s="79" t="e">
        <f t="shared" si="2"/>
        <v>#DIV/0!</v>
      </c>
      <c r="O31" s="66" t="e">
        <f t="shared" si="3"/>
        <v>#DIV/0!</v>
      </c>
    </row>
    <row r="32" spans="1:15" ht="15">
      <c r="A32" s="11" t="s">
        <v>74</v>
      </c>
      <c r="B32" s="138">
        <v>761.6</v>
      </c>
      <c r="C32" s="138">
        <v>761.6</v>
      </c>
      <c r="D32" s="137">
        <v>761.6</v>
      </c>
      <c r="E32" s="139"/>
      <c r="F32" s="79">
        <f t="shared" si="0"/>
        <v>100</v>
      </c>
      <c r="G32" s="138">
        <v>761.6</v>
      </c>
      <c r="H32" s="139">
        <v>761.6</v>
      </c>
      <c r="I32" s="139"/>
      <c r="J32" s="79">
        <f t="shared" si="1"/>
        <v>100</v>
      </c>
      <c r="K32" s="138">
        <v>761.6</v>
      </c>
      <c r="L32" s="137">
        <v>761.6</v>
      </c>
      <c r="M32" s="139"/>
      <c r="N32" s="79">
        <f t="shared" si="2"/>
        <v>100</v>
      </c>
      <c r="O32" s="66">
        <f t="shared" si="3"/>
        <v>100</v>
      </c>
    </row>
    <row r="33" spans="1:15" ht="15">
      <c r="A33" s="11" t="s">
        <v>36</v>
      </c>
      <c r="B33" s="138"/>
      <c r="C33" s="138"/>
      <c r="D33" s="137"/>
      <c r="E33" s="139"/>
      <c r="F33" s="79" t="e">
        <f t="shared" si="0"/>
        <v>#DIV/0!</v>
      </c>
      <c r="G33" s="138"/>
      <c r="H33" s="139"/>
      <c r="I33" s="139"/>
      <c r="J33" s="79" t="e">
        <f t="shared" si="1"/>
        <v>#DIV/0!</v>
      </c>
      <c r="K33" s="138"/>
      <c r="L33" s="139"/>
      <c r="M33" s="139"/>
      <c r="N33" s="79" t="e">
        <f t="shared" si="2"/>
        <v>#DIV/0!</v>
      </c>
      <c r="O33" s="66" t="e">
        <f t="shared" si="3"/>
        <v>#DIV/0!</v>
      </c>
    </row>
    <row r="34" spans="1:15" ht="15">
      <c r="A34" s="11" t="s">
        <v>75</v>
      </c>
      <c r="B34" s="140">
        <v>1600000</v>
      </c>
      <c r="C34" s="140">
        <v>1600326</v>
      </c>
      <c r="D34" s="137">
        <v>1338955.06</v>
      </c>
      <c r="E34" s="141"/>
      <c r="F34" s="79">
        <f>ROUND((D34+E34)/(C34/100),1)</f>
        <v>83.7</v>
      </c>
      <c r="G34" s="140">
        <v>1830326</v>
      </c>
      <c r="H34" s="141">
        <v>1500878.06</v>
      </c>
      <c r="I34" s="141">
        <v>6900</v>
      </c>
      <c r="J34" s="79">
        <f>ROUND((H34+I34)/(G34/100),1)</f>
        <v>82.4</v>
      </c>
      <c r="K34" s="140">
        <v>1973460.14</v>
      </c>
      <c r="L34" s="137">
        <v>1966560.14</v>
      </c>
      <c r="M34" s="141">
        <v>6900</v>
      </c>
      <c r="N34" s="79">
        <f>ROUND((L34+M34)/(K34/100),1)</f>
        <v>100</v>
      </c>
      <c r="O34" s="66">
        <f t="shared" si="3"/>
        <v>123.3</v>
      </c>
    </row>
    <row r="35" spans="1:15" ht="15">
      <c r="A35" s="11" t="s">
        <v>37</v>
      </c>
      <c r="B35" s="140"/>
      <c r="C35" s="140"/>
      <c r="D35" s="137"/>
      <c r="E35" s="141"/>
      <c r="F35" s="80" t="e">
        <f>ROUND((D35+E35)/(C35/100),1)</f>
        <v>#DIV/0!</v>
      </c>
      <c r="G35" s="140"/>
      <c r="H35" s="141"/>
      <c r="I35" s="141"/>
      <c r="J35" s="80" t="e">
        <f>ROUND((H35+I35)/(G35/100),1)</f>
        <v>#DIV/0!</v>
      </c>
      <c r="K35" s="140"/>
      <c r="L35" s="192"/>
      <c r="M35" s="141"/>
      <c r="N35" s="80" t="e">
        <f>ROUND((L35+M35)/(K35/100),1)</f>
        <v>#DIV/0!</v>
      </c>
      <c r="O35" s="66" t="e">
        <f t="shared" si="3"/>
        <v>#DIV/0!</v>
      </c>
    </row>
    <row r="36" spans="1:15" ht="15.75" thickBot="1">
      <c r="A36" s="22" t="s">
        <v>38</v>
      </c>
      <c r="B36" s="142">
        <v>30000</v>
      </c>
      <c r="C36" s="142">
        <v>30000</v>
      </c>
      <c r="D36" s="137">
        <v>0</v>
      </c>
      <c r="E36" s="141"/>
      <c r="F36" s="80">
        <f>ROUND((D36+E36)/(C36/100),1)</f>
        <v>0</v>
      </c>
      <c r="G36" s="142">
        <v>20000</v>
      </c>
      <c r="H36" s="141">
        <v>15344</v>
      </c>
      <c r="I36" s="141"/>
      <c r="J36" s="80">
        <f>ROUND((H36+I36)/(G36/100),1)</f>
        <v>76.7</v>
      </c>
      <c r="K36" s="142">
        <v>15344</v>
      </c>
      <c r="L36" s="137">
        <v>15344</v>
      </c>
      <c r="M36" s="141"/>
      <c r="N36" s="80">
        <f>ROUND((L36+M36)/(K36/100),1)</f>
        <v>100</v>
      </c>
      <c r="O36" s="66">
        <f t="shared" si="3"/>
        <v>51.1</v>
      </c>
    </row>
    <row r="37" spans="1:15" ht="15.75" thickBot="1">
      <c r="A37" s="23" t="s">
        <v>39</v>
      </c>
      <c r="B37" s="143">
        <f>SUM(B5:B36)</f>
        <v>28188530.8</v>
      </c>
      <c r="C37" s="144">
        <f>SUM(C5:C36)</f>
        <v>28238856.8</v>
      </c>
      <c r="D37" s="145">
        <f>SUM(D5:D36)</f>
        <v>13911013.38</v>
      </c>
      <c r="E37" s="146">
        <f>SUM(E5:E36)</f>
        <v>189092</v>
      </c>
      <c r="F37" s="81">
        <f t="shared" si="0"/>
        <v>49.9</v>
      </c>
      <c r="G37" s="143">
        <f>SUM(G5:G36)</f>
        <v>28182810.8</v>
      </c>
      <c r="H37" s="145">
        <f>SUM(H5:H36)</f>
        <v>20207539.27</v>
      </c>
      <c r="I37" s="145">
        <f>SUM(I5:I36)</f>
        <v>282011</v>
      </c>
      <c r="J37" s="81">
        <f t="shared" si="1"/>
        <v>72.7</v>
      </c>
      <c r="K37" s="143">
        <f>SUM(K5:K36)</f>
        <v>27848075.17</v>
      </c>
      <c r="L37" s="145">
        <f>SUM(L5:L36)</f>
        <v>27404031.490000002</v>
      </c>
      <c r="M37" s="146">
        <f>SUM(M5:M36)</f>
        <v>444043.68</v>
      </c>
      <c r="N37" s="81">
        <f t="shared" si="2"/>
        <v>100</v>
      </c>
      <c r="O37" s="66">
        <f t="shared" si="3"/>
        <v>98.8</v>
      </c>
    </row>
    <row r="38" spans="1:14" ht="15">
      <c r="A38" s="32"/>
      <c r="B38" s="104"/>
      <c r="C38" s="104"/>
      <c r="D38" s="104"/>
      <c r="E38" s="104"/>
      <c r="F38" s="105"/>
      <c r="G38" s="104"/>
      <c r="H38" s="104"/>
      <c r="I38" s="104"/>
      <c r="J38" s="105"/>
      <c r="K38" s="104"/>
      <c r="L38" s="104"/>
      <c r="M38" s="104"/>
      <c r="N38" s="105"/>
    </row>
    <row r="39" spans="1:14" ht="15.75" thickBot="1">
      <c r="A39" s="60" t="s">
        <v>57</v>
      </c>
      <c r="B39" s="106"/>
      <c r="C39" s="106"/>
      <c r="D39" s="106"/>
      <c r="E39" s="104"/>
      <c r="F39" s="105"/>
      <c r="G39" s="104"/>
      <c r="H39" s="104"/>
      <c r="I39" s="104"/>
      <c r="J39" s="105"/>
      <c r="K39" s="104"/>
      <c r="L39" s="104"/>
      <c r="M39" s="104"/>
      <c r="N39" s="105"/>
    </row>
    <row r="40" spans="1:14" ht="15">
      <c r="A40" s="29"/>
      <c r="B40" s="107" t="s">
        <v>10</v>
      </c>
      <c r="C40" s="108" t="s">
        <v>14</v>
      </c>
      <c r="D40" s="109" t="s">
        <v>15</v>
      </c>
      <c r="E40" s="104"/>
      <c r="F40" s="105"/>
      <c r="G40" s="104"/>
      <c r="H40" s="104"/>
      <c r="I40" s="104"/>
      <c r="J40" s="105"/>
      <c r="K40" s="104"/>
      <c r="L40" s="104"/>
      <c r="M40" s="104"/>
      <c r="N40" s="105"/>
    </row>
    <row r="41" spans="1:14" ht="15">
      <c r="A41" s="30" t="s">
        <v>58</v>
      </c>
      <c r="B41" s="161">
        <v>50880</v>
      </c>
      <c r="C41" s="61">
        <v>2817</v>
      </c>
      <c r="D41" s="62">
        <v>37215</v>
      </c>
      <c r="E41" s="104"/>
      <c r="F41" s="105"/>
      <c r="G41" s="104"/>
      <c r="H41" s="104"/>
      <c r="I41" s="104"/>
      <c r="J41" s="105"/>
      <c r="K41" s="104"/>
      <c r="L41" s="104"/>
      <c r="M41" s="104"/>
      <c r="N41" s="105"/>
    </row>
    <row r="42" spans="1:14" ht="15">
      <c r="A42" s="63" t="s">
        <v>61</v>
      </c>
      <c r="B42" s="161">
        <v>9059</v>
      </c>
      <c r="C42" s="61">
        <v>23216</v>
      </c>
      <c r="D42" s="62">
        <v>10616</v>
      </c>
      <c r="E42" s="104"/>
      <c r="F42" s="105"/>
      <c r="G42" s="104"/>
      <c r="H42" s="104"/>
      <c r="I42" s="104"/>
      <c r="J42" s="105"/>
      <c r="K42" s="104"/>
      <c r="L42" s="104"/>
      <c r="M42" s="104"/>
      <c r="N42" s="105"/>
    </row>
    <row r="43" spans="1:14" ht="15">
      <c r="A43" s="63" t="s">
        <v>59</v>
      </c>
      <c r="B43" s="161">
        <v>81626.09</v>
      </c>
      <c r="C43" s="61">
        <v>119662</v>
      </c>
      <c r="D43" s="62">
        <v>234034.64</v>
      </c>
      <c r="E43" s="104"/>
      <c r="F43" s="105"/>
      <c r="G43" s="104"/>
      <c r="H43" s="104"/>
      <c r="I43" s="104"/>
      <c r="J43" s="105"/>
      <c r="K43" s="104"/>
      <c r="L43" s="104"/>
      <c r="M43" s="104"/>
      <c r="N43" s="105"/>
    </row>
    <row r="44" spans="1:14" ht="15.75" thickBot="1">
      <c r="A44" s="31" t="s">
        <v>60</v>
      </c>
      <c r="B44" s="162">
        <v>0</v>
      </c>
      <c r="C44" s="64">
        <v>0</v>
      </c>
      <c r="D44" s="65">
        <v>0</v>
      </c>
      <c r="E44" s="104"/>
      <c r="F44" s="105"/>
      <c r="G44" s="104"/>
      <c r="H44" s="104"/>
      <c r="I44" s="104"/>
      <c r="J44" s="105"/>
      <c r="K44" s="104"/>
      <c r="L44" s="104"/>
      <c r="M44" s="104"/>
      <c r="N44" s="105"/>
    </row>
    <row r="45" spans="1:14" ht="15">
      <c r="A45" s="32"/>
      <c r="B45" s="104"/>
      <c r="C45" s="104"/>
      <c r="D45" s="104"/>
      <c r="E45" s="104"/>
      <c r="F45" s="105"/>
      <c r="G45" s="104"/>
      <c r="H45" s="104"/>
      <c r="I45" s="104"/>
      <c r="J45" s="105"/>
      <c r="K45" s="104"/>
      <c r="L45" s="104"/>
      <c r="M45" s="104"/>
      <c r="N45" s="105"/>
    </row>
    <row r="47" spans="1:14" ht="16.5" thickBot="1">
      <c r="A47" s="1" t="s">
        <v>45</v>
      </c>
      <c r="B47" s="117" t="s">
        <v>1</v>
      </c>
      <c r="C47" s="117"/>
      <c r="D47" s="106"/>
      <c r="E47" s="87"/>
      <c r="F47" s="1"/>
      <c r="G47" s="117"/>
      <c r="H47" s="106"/>
      <c r="I47" s="87"/>
      <c r="J47" s="1"/>
      <c r="K47" s="117"/>
      <c r="L47" s="106"/>
      <c r="M47" s="106"/>
      <c r="N47" s="1"/>
    </row>
    <row r="48" spans="1:15" ht="15">
      <c r="A48" s="2" t="s">
        <v>2</v>
      </c>
      <c r="B48" s="92" t="s">
        <v>3</v>
      </c>
      <c r="C48" s="93" t="s">
        <v>4</v>
      </c>
      <c r="D48" s="94" t="s">
        <v>5</v>
      </c>
      <c r="E48" s="95"/>
      <c r="F48" s="3" t="s">
        <v>6</v>
      </c>
      <c r="G48" s="96" t="s">
        <v>4</v>
      </c>
      <c r="H48" s="94" t="s">
        <v>7</v>
      </c>
      <c r="I48" s="95"/>
      <c r="J48" s="3" t="s">
        <v>6</v>
      </c>
      <c r="K48" s="97" t="s">
        <v>4</v>
      </c>
      <c r="L48" s="94" t="s">
        <v>8</v>
      </c>
      <c r="M48" s="74"/>
      <c r="N48" s="3" t="s">
        <v>6</v>
      </c>
      <c r="O48" s="72" t="s">
        <v>62</v>
      </c>
    </row>
    <row r="49" spans="1:15" ht="15.75" thickBot="1">
      <c r="A49" s="4"/>
      <c r="B49" s="98" t="s">
        <v>9</v>
      </c>
      <c r="C49" s="99" t="s">
        <v>10</v>
      </c>
      <c r="D49" s="100" t="s">
        <v>11</v>
      </c>
      <c r="E49" s="100" t="s">
        <v>12</v>
      </c>
      <c r="F49" s="76" t="s">
        <v>13</v>
      </c>
      <c r="G49" s="101" t="s">
        <v>14</v>
      </c>
      <c r="H49" s="100" t="s">
        <v>11</v>
      </c>
      <c r="I49" s="100" t="s">
        <v>12</v>
      </c>
      <c r="J49" s="76" t="s">
        <v>13</v>
      </c>
      <c r="K49" s="102" t="s">
        <v>15</v>
      </c>
      <c r="L49" s="100" t="s">
        <v>11</v>
      </c>
      <c r="M49" s="75" t="s">
        <v>12</v>
      </c>
      <c r="N49" s="76" t="s">
        <v>13</v>
      </c>
      <c r="O49" s="73" t="s">
        <v>63</v>
      </c>
    </row>
    <row r="50" spans="1:15" ht="15">
      <c r="A50" s="33" t="s">
        <v>76</v>
      </c>
      <c r="B50" s="147"/>
      <c r="C50" s="148"/>
      <c r="D50" s="149"/>
      <c r="E50" s="150"/>
      <c r="F50" s="35" t="e">
        <f>ROUND((D50+E50)/(C50/100),1)</f>
        <v>#DIV/0!</v>
      </c>
      <c r="G50" s="148"/>
      <c r="H50" s="149"/>
      <c r="I50" s="150"/>
      <c r="J50" s="35" t="e">
        <f>ROUND((H50+I50)/(G50/100),1)</f>
        <v>#DIV/0!</v>
      </c>
      <c r="K50" s="193"/>
      <c r="L50" s="149"/>
      <c r="M50" s="150"/>
      <c r="N50" s="35" t="e">
        <f>ROUND((L50+M50)/(K50/100),1)</f>
        <v>#DIV/0!</v>
      </c>
      <c r="O50" s="66" t="e">
        <f aca="true" t="shared" si="4" ref="O50:O76">ROUND((L50+M50)/(B50/100),1)</f>
        <v>#DIV/0!</v>
      </c>
    </row>
    <row r="51" spans="1:15" ht="15">
      <c r="A51" s="39" t="s">
        <v>77</v>
      </c>
      <c r="B51" s="151">
        <v>700000</v>
      </c>
      <c r="C51" s="152">
        <v>700000</v>
      </c>
      <c r="D51" s="153">
        <v>544772</v>
      </c>
      <c r="E51" s="154">
        <v>13250</v>
      </c>
      <c r="F51" s="44">
        <f aca="true" t="shared" si="5" ref="F51:F76">ROUND((D51+E51)/(C51/100),1)</f>
        <v>79.7</v>
      </c>
      <c r="G51" s="152">
        <v>899450</v>
      </c>
      <c r="H51" s="153">
        <v>689822</v>
      </c>
      <c r="I51" s="154"/>
      <c r="J51" s="44">
        <f aca="true" t="shared" si="6" ref="J51:J76">ROUND((H51+I51)/(G51/100),1)</f>
        <v>76.7</v>
      </c>
      <c r="K51" s="152">
        <v>908293.5</v>
      </c>
      <c r="L51" s="153">
        <v>895043.5</v>
      </c>
      <c r="M51" s="154">
        <v>13250</v>
      </c>
      <c r="N51" s="44">
        <f aca="true" t="shared" si="7" ref="N51:N76">ROUND((L51+M51)/(K51/100),1)</f>
        <v>100</v>
      </c>
      <c r="O51" s="66">
        <f t="shared" si="4"/>
        <v>129.8</v>
      </c>
    </row>
    <row r="52" spans="1:15" ht="15">
      <c r="A52" s="39" t="s">
        <v>46</v>
      </c>
      <c r="B52" s="151">
        <v>450000</v>
      </c>
      <c r="C52" s="152">
        <v>450000</v>
      </c>
      <c r="D52" s="153">
        <v>0</v>
      </c>
      <c r="E52" s="154">
        <v>285110</v>
      </c>
      <c r="F52" s="44">
        <f t="shared" si="5"/>
        <v>63.4</v>
      </c>
      <c r="G52" s="152">
        <v>450000</v>
      </c>
      <c r="H52" s="153"/>
      <c r="I52" s="154">
        <v>300180</v>
      </c>
      <c r="J52" s="44">
        <f t="shared" si="6"/>
        <v>66.7</v>
      </c>
      <c r="K52" s="152">
        <v>463275</v>
      </c>
      <c r="L52" s="153">
        <v>0</v>
      </c>
      <c r="M52" s="154">
        <v>463275</v>
      </c>
      <c r="N52" s="44">
        <f t="shared" si="7"/>
        <v>100</v>
      </c>
      <c r="O52" s="66">
        <f t="shared" si="4"/>
        <v>103</v>
      </c>
    </row>
    <row r="53" spans="1:15" ht="15">
      <c r="A53" s="39" t="s">
        <v>78</v>
      </c>
      <c r="B53" s="151"/>
      <c r="C53" s="152"/>
      <c r="D53" s="153"/>
      <c r="E53" s="154"/>
      <c r="F53" s="44" t="e">
        <f t="shared" si="5"/>
        <v>#DIV/0!</v>
      </c>
      <c r="G53" s="152"/>
      <c r="H53" s="153"/>
      <c r="I53" s="154"/>
      <c r="J53" s="44" t="e">
        <f t="shared" si="6"/>
        <v>#DIV/0!</v>
      </c>
      <c r="K53" s="152"/>
      <c r="L53" s="153"/>
      <c r="M53" s="154"/>
      <c r="N53" s="44" t="e">
        <f t="shared" si="7"/>
        <v>#DIV/0!</v>
      </c>
      <c r="O53" s="66" t="e">
        <f t="shared" si="4"/>
        <v>#DIV/0!</v>
      </c>
    </row>
    <row r="54" spans="1:15" ht="15">
      <c r="A54" s="39" t="s">
        <v>79</v>
      </c>
      <c r="B54" s="151"/>
      <c r="C54" s="152"/>
      <c r="D54" s="153"/>
      <c r="E54" s="154"/>
      <c r="F54" s="44" t="e">
        <f t="shared" si="5"/>
        <v>#DIV/0!</v>
      </c>
      <c r="G54" s="152"/>
      <c r="H54" s="153"/>
      <c r="I54" s="154"/>
      <c r="J54" s="44" t="e">
        <f t="shared" si="6"/>
        <v>#DIV/0!</v>
      </c>
      <c r="K54" s="152"/>
      <c r="L54" s="153"/>
      <c r="M54" s="154"/>
      <c r="N54" s="44" t="e">
        <f t="shared" si="7"/>
        <v>#DIV/0!</v>
      </c>
      <c r="O54" s="66" t="e">
        <f t="shared" si="4"/>
        <v>#DIV/0!</v>
      </c>
    </row>
    <row r="55" spans="1:15" ht="15">
      <c r="A55" s="39" t="s">
        <v>47</v>
      </c>
      <c r="B55" s="151"/>
      <c r="C55" s="152"/>
      <c r="D55" s="153"/>
      <c r="E55" s="154"/>
      <c r="F55" s="44" t="e">
        <f t="shared" si="5"/>
        <v>#DIV/0!</v>
      </c>
      <c r="G55" s="152"/>
      <c r="H55" s="153"/>
      <c r="I55" s="154"/>
      <c r="J55" s="44" t="e">
        <f t="shared" si="6"/>
        <v>#DIV/0!</v>
      </c>
      <c r="K55" s="152"/>
      <c r="L55" s="153"/>
      <c r="M55" s="154"/>
      <c r="N55" s="44" t="e">
        <f t="shared" si="7"/>
        <v>#DIV/0!</v>
      </c>
      <c r="O55" s="66" t="e">
        <f t="shared" si="4"/>
        <v>#DIV/0!</v>
      </c>
    </row>
    <row r="56" spans="1:15" ht="15">
      <c r="A56" s="39" t="s">
        <v>80</v>
      </c>
      <c r="B56" s="151"/>
      <c r="C56" s="152"/>
      <c r="D56" s="153"/>
      <c r="E56" s="154"/>
      <c r="F56" s="44" t="e">
        <f t="shared" si="5"/>
        <v>#DIV/0!</v>
      </c>
      <c r="G56" s="152"/>
      <c r="H56" s="153"/>
      <c r="I56" s="154"/>
      <c r="J56" s="44" t="e">
        <f t="shared" si="6"/>
        <v>#DIV/0!</v>
      </c>
      <c r="K56" s="152"/>
      <c r="L56" s="153"/>
      <c r="M56" s="154"/>
      <c r="N56" s="44" t="e">
        <f t="shared" si="7"/>
        <v>#DIV/0!</v>
      </c>
      <c r="O56" s="66" t="e">
        <f t="shared" si="4"/>
        <v>#DIV/0!</v>
      </c>
    </row>
    <row r="57" spans="1:15" ht="15">
      <c r="A57" s="39" t="s">
        <v>81</v>
      </c>
      <c r="B57" s="151"/>
      <c r="C57" s="152"/>
      <c r="D57" s="153"/>
      <c r="E57" s="154"/>
      <c r="F57" s="44" t="e">
        <f t="shared" si="5"/>
        <v>#DIV/0!</v>
      </c>
      <c r="G57" s="152"/>
      <c r="H57" s="153"/>
      <c r="I57" s="154"/>
      <c r="J57" s="44" t="e">
        <f t="shared" si="6"/>
        <v>#DIV/0!</v>
      </c>
      <c r="K57" s="152"/>
      <c r="L57" s="153"/>
      <c r="M57" s="154"/>
      <c r="N57" s="44" t="e">
        <f t="shared" si="7"/>
        <v>#DIV/0!</v>
      </c>
      <c r="O57" s="66" t="e">
        <f t="shared" si="4"/>
        <v>#DIV/0!</v>
      </c>
    </row>
    <row r="58" spans="1:15" ht="15">
      <c r="A58" s="39" t="s">
        <v>48</v>
      </c>
      <c r="B58" s="151"/>
      <c r="C58" s="152"/>
      <c r="D58" s="153"/>
      <c r="E58" s="154"/>
      <c r="F58" s="44" t="e">
        <f t="shared" si="5"/>
        <v>#DIV/0!</v>
      </c>
      <c r="G58" s="152"/>
      <c r="H58" s="153"/>
      <c r="I58" s="154"/>
      <c r="J58" s="44" t="e">
        <f t="shared" si="6"/>
        <v>#DIV/0!</v>
      </c>
      <c r="K58" s="152"/>
      <c r="L58" s="153"/>
      <c r="M58" s="154"/>
      <c r="N58" s="44" t="e">
        <f t="shared" si="7"/>
        <v>#DIV/0!</v>
      </c>
      <c r="O58" s="66" t="e">
        <f t="shared" si="4"/>
        <v>#DIV/0!</v>
      </c>
    </row>
    <row r="59" spans="1:15" ht="15">
      <c r="A59" s="39" t="s">
        <v>49</v>
      </c>
      <c r="B59" s="151"/>
      <c r="C59" s="152"/>
      <c r="D59" s="153"/>
      <c r="E59" s="154"/>
      <c r="F59" s="44" t="e">
        <f t="shared" si="5"/>
        <v>#DIV/0!</v>
      </c>
      <c r="G59" s="152"/>
      <c r="H59" s="153"/>
      <c r="I59" s="154"/>
      <c r="J59" s="44" t="e">
        <f t="shared" si="6"/>
        <v>#DIV/0!</v>
      </c>
      <c r="K59" s="152"/>
      <c r="L59" s="153"/>
      <c r="M59" s="154"/>
      <c r="N59" s="44" t="e">
        <f t="shared" si="7"/>
        <v>#DIV/0!</v>
      </c>
      <c r="O59" s="66" t="e">
        <f t="shared" si="4"/>
        <v>#DIV/0!</v>
      </c>
    </row>
    <row r="60" spans="1:15" ht="15">
      <c r="A60" s="39" t="s">
        <v>50</v>
      </c>
      <c r="B60" s="151">
        <v>0</v>
      </c>
      <c r="C60" s="152">
        <v>326</v>
      </c>
      <c r="D60" s="153">
        <v>326</v>
      </c>
      <c r="E60" s="154"/>
      <c r="F60" s="44">
        <f t="shared" si="5"/>
        <v>100</v>
      </c>
      <c r="G60" s="152">
        <v>876</v>
      </c>
      <c r="H60" s="153">
        <v>876</v>
      </c>
      <c r="I60" s="154"/>
      <c r="J60" s="44">
        <f t="shared" si="6"/>
        <v>100</v>
      </c>
      <c r="K60" s="152">
        <v>62080.13</v>
      </c>
      <c r="L60" s="153">
        <v>62080.13</v>
      </c>
      <c r="M60" s="154"/>
      <c r="N60" s="44">
        <f t="shared" si="7"/>
        <v>100</v>
      </c>
      <c r="O60" s="66" t="e">
        <f t="shared" si="4"/>
        <v>#DIV/0!</v>
      </c>
    </row>
    <row r="61" spans="1:15" ht="15">
      <c r="A61" s="39" t="s">
        <v>82</v>
      </c>
      <c r="B61" s="151">
        <v>0</v>
      </c>
      <c r="C61" s="152">
        <v>0</v>
      </c>
      <c r="D61" s="153">
        <v>21313</v>
      </c>
      <c r="E61" s="154">
        <v>1000</v>
      </c>
      <c r="F61" s="44" t="e">
        <f t="shared" si="5"/>
        <v>#DIV/0!</v>
      </c>
      <c r="G61" s="152">
        <v>0</v>
      </c>
      <c r="H61" s="153">
        <v>31313</v>
      </c>
      <c r="I61" s="154">
        <v>1000</v>
      </c>
      <c r="J61" s="44" t="e">
        <f t="shared" si="6"/>
        <v>#DIV/0!</v>
      </c>
      <c r="K61" s="152">
        <v>32313</v>
      </c>
      <c r="L61" s="153">
        <v>31313</v>
      </c>
      <c r="M61" s="154">
        <v>1000</v>
      </c>
      <c r="N61" s="44">
        <f t="shared" si="7"/>
        <v>100</v>
      </c>
      <c r="O61" s="66" t="e">
        <f t="shared" si="4"/>
        <v>#DIV/0!</v>
      </c>
    </row>
    <row r="62" spans="1:15" ht="15">
      <c r="A62" s="39" t="s">
        <v>51</v>
      </c>
      <c r="B62" s="151">
        <v>10000</v>
      </c>
      <c r="C62" s="152">
        <v>10000</v>
      </c>
      <c r="D62" s="153">
        <v>6946.09</v>
      </c>
      <c r="E62" s="154">
        <v>0</v>
      </c>
      <c r="F62" s="44">
        <f t="shared" si="5"/>
        <v>69.5</v>
      </c>
      <c r="G62" s="152">
        <v>13000</v>
      </c>
      <c r="H62" s="153">
        <v>9570.14</v>
      </c>
      <c r="I62" s="154"/>
      <c r="J62" s="44">
        <f t="shared" si="6"/>
        <v>73.6</v>
      </c>
      <c r="K62" s="152">
        <v>12072.3</v>
      </c>
      <c r="L62" s="153">
        <v>12072.3</v>
      </c>
      <c r="M62" s="154"/>
      <c r="N62" s="44">
        <f t="shared" si="7"/>
        <v>100</v>
      </c>
      <c r="O62" s="66">
        <f t="shared" si="4"/>
        <v>120.7</v>
      </c>
    </row>
    <row r="63" spans="1:15" ht="15">
      <c r="A63" s="39" t="s">
        <v>52</v>
      </c>
      <c r="B63" s="151"/>
      <c r="C63" s="152"/>
      <c r="D63" s="153"/>
      <c r="E63" s="154"/>
      <c r="F63" s="44" t="e">
        <f t="shared" si="5"/>
        <v>#DIV/0!</v>
      </c>
      <c r="G63" s="152"/>
      <c r="H63" s="153"/>
      <c r="I63" s="154"/>
      <c r="J63" s="44" t="e">
        <f t="shared" si="6"/>
        <v>#DIV/0!</v>
      </c>
      <c r="K63" s="152"/>
      <c r="L63" s="153"/>
      <c r="M63" s="154"/>
      <c r="N63" s="44" t="e">
        <f t="shared" si="7"/>
        <v>#DIV/0!</v>
      </c>
      <c r="O63" s="66" t="e">
        <f t="shared" si="4"/>
        <v>#DIV/0!</v>
      </c>
    </row>
    <row r="64" spans="1:15" ht="15">
      <c r="A64" s="39" t="s">
        <v>53</v>
      </c>
      <c r="B64" s="151"/>
      <c r="C64" s="152"/>
      <c r="D64" s="153"/>
      <c r="E64" s="154"/>
      <c r="F64" s="44" t="e">
        <f t="shared" si="5"/>
        <v>#DIV/0!</v>
      </c>
      <c r="G64" s="152"/>
      <c r="H64" s="153"/>
      <c r="I64" s="154"/>
      <c r="J64" s="44" t="e">
        <f t="shared" si="6"/>
        <v>#DIV/0!</v>
      </c>
      <c r="K64" s="194"/>
      <c r="L64" s="153"/>
      <c r="M64" s="154"/>
      <c r="N64" s="44" t="e">
        <f t="shared" si="7"/>
        <v>#DIV/0!</v>
      </c>
      <c r="O64" s="66" t="e">
        <f t="shared" si="4"/>
        <v>#DIV/0!</v>
      </c>
    </row>
    <row r="65" spans="1:15" ht="15">
      <c r="A65" s="39" t="s">
        <v>83</v>
      </c>
      <c r="B65" s="151"/>
      <c r="C65" s="152"/>
      <c r="D65" s="153"/>
      <c r="E65" s="154"/>
      <c r="F65" s="44" t="e">
        <f t="shared" si="5"/>
        <v>#DIV/0!</v>
      </c>
      <c r="G65" s="152"/>
      <c r="H65" s="153"/>
      <c r="I65" s="154"/>
      <c r="J65" s="44" t="e">
        <f t="shared" si="6"/>
        <v>#DIV/0!</v>
      </c>
      <c r="K65" s="194"/>
      <c r="L65" s="153"/>
      <c r="M65" s="154"/>
      <c r="N65" s="44" t="e">
        <f t="shared" si="7"/>
        <v>#DIV/0!</v>
      </c>
      <c r="O65" s="66" t="e">
        <f t="shared" si="4"/>
        <v>#DIV/0!</v>
      </c>
    </row>
    <row r="66" spans="1:15" ht="15">
      <c r="A66" s="46" t="s">
        <v>54</v>
      </c>
      <c r="B66" s="151">
        <f>SUM(B50:B65)</f>
        <v>1160000</v>
      </c>
      <c r="C66" s="152">
        <f>SUM(C50:C65)</f>
        <v>1160326</v>
      </c>
      <c r="D66" s="153">
        <f>SUM(D50:D65)</f>
        <v>573357.09</v>
      </c>
      <c r="E66" s="154">
        <f>SUM(E50:E65)</f>
        <v>299360</v>
      </c>
      <c r="F66" s="44">
        <f t="shared" si="5"/>
        <v>75.2</v>
      </c>
      <c r="G66" s="152">
        <f>SUM(G50:G65)</f>
        <v>1363326</v>
      </c>
      <c r="H66" s="153">
        <f>SUM(H50:H65)</f>
        <v>731581.14</v>
      </c>
      <c r="I66" s="154">
        <f>SUM(I50:I65)</f>
        <v>301180</v>
      </c>
      <c r="J66" s="44">
        <f t="shared" si="6"/>
        <v>75.8</v>
      </c>
      <c r="K66" s="152">
        <f>SUM(K50:K65)</f>
        <v>1478033.93</v>
      </c>
      <c r="L66" s="153">
        <f>SUM(L50:L65)</f>
        <v>1000508.93</v>
      </c>
      <c r="M66" s="154">
        <f>SUM(M50:M65)</f>
        <v>477525</v>
      </c>
      <c r="N66" s="44">
        <f t="shared" si="7"/>
        <v>100</v>
      </c>
      <c r="O66" s="66">
        <f t="shared" si="4"/>
        <v>127.4</v>
      </c>
    </row>
    <row r="67" spans="1:15" ht="15">
      <c r="A67" s="39" t="s">
        <v>84</v>
      </c>
      <c r="B67" s="155"/>
      <c r="C67" s="156"/>
      <c r="D67" s="157"/>
      <c r="E67" s="158"/>
      <c r="F67" s="44" t="e">
        <f t="shared" si="5"/>
        <v>#DIV/0!</v>
      </c>
      <c r="G67" s="156"/>
      <c r="H67" s="157"/>
      <c r="I67" s="158"/>
      <c r="J67" s="44" t="e">
        <f t="shared" si="6"/>
        <v>#DIV/0!</v>
      </c>
      <c r="K67" s="195"/>
      <c r="L67" s="157"/>
      <c r="M67" s="158"/>
      <c r="N67" s="44" t="e">
        <f t="shared" si="7"/>
        <v>#DIV/0!</v>
      </c>
      <c r="O67" s="66" t="e">
        <f t="shared" si="4"/>
        <v>#DIV/0!</v>
      </c>
    </row>
    <row r="68" spans="1:15" ht="15">
      <c r="A68" s="39" t="s">
        <v>85</v>
      </c>
      <c r="B68" s="155">
        <v>2695885</v>
      </c>
      <c r="C68" s="155">
        <v>2695885</v>
      </c>
      <c r="D68" s="157">
        <v>1347942.51</v>
      </c>
      <c r="E68" s="158">
        <v>0</v>
      </c>
      <c r="F68" s="52">
        <f t="shared" si="5"/>
        <v>50</v>
      </c>
      <c r="G68" s="155">
        <v>2695885</v>
      </c>
      <c r="H68" s="156">
        <v>1947299.76</v>
      </c>
      <c r="I68" s="158"/>
      <c r="J68" s="52">
        <f t="shared" si="6"/>
        <v>72.2</v>
      </c>
      <c r="K68" s="155">
        <v>2695885</v>
      </c>
      <c r="L68" s="157">
        <v>2695885</v>
      </c>
      <c r="M68" s="158"/>
      <c r="N68" s="52">
        <f t="shared" si="7"/>
        <v>100</v>
      </c>
      <c r="O68" s="66">
        <f t="shared" si="4"/>
        <v>100</v>
      </c>
    </row>
    <row r="69" spans="1:15" ht="15">
      <c r="A69" s="46" t="s">
        <v>86</v>
      </c>
      <c r="B69" s="159">
        <v>0</v>
      </c>
      <c r="C69" s="152">
        <v>50000</v>
      </c>
      <c r="D69" s="153">
        <v>50000</v>
      </c>
      <c r="E69" s="154">
        <v>0</v>
      </c>
      <c r="F69" s="52">
        <f t="shared" si="5"/>
        <v>100</v>
      </c>
      <c r="G69" s="152">
        <v>50000</v>
      </c>
      <c r="H69" s="153">
        <v>50000</v>
      </c>
      <c r="I69" s="154"/>
      <c r="J69" s="52">
        <f t="shared" si="6"/>
        <v>100</v>
      </c>
      <c r="K69" s="152">
        <v>50000</v>
      </c>
      <c r="L69" s="153">
        <v>50000</v>
      </c>
      <c r="M69" s="154"/>
      <c r="N69" s="52">
        <f t="shared" si="7"/>
        <v>100</v>
      </c>
      <c r="O69" s="66" t="e">
        <f t="shared" si="4"/>
        <v>#DIV/0!</v>
      </c>
    </row>
    <row r="70" spans="1:15" ht="15">
      <c r="A70" s="39" t="s">
        <v>87</v>
      </c>
      <c r="B70" s="151">
        <v>24332645.8</v>
      </c>
      <c r="C70" s="151">
        <v>24332645.8</v>
      </c>
      <c r="D70" s="153">
        <v>12163667.56</v>
      </c>
      <c r="E70" s="154">
        <v>0</v>
      </c>
      <c r="F70" s="52">
        <f t="shared" si="5"/>
        <v>50</v>
      </c>
      <c r="G70" s="175">
        <v>24073599.8</v>
      </c>
      <c r="H70" s="153">
        <v>17644425.56</v>
      </c>
      <c r="I70" s="154"/>
      <c r="J70" s="52">
        <f t="shared" si="6"/>
        <v>73.3</v>
      </c>
      <c r="K70" s="175">
        <v>23657637.56</v>
      </c>
      <c r="L70" s="153">
        <v>23657637.56</v>
      </c>
      <c r="M70" s="154"/>
      <c r="N70" s="52">
        <f t="shared" si="7"/>
        <v>100</v>
      </c>
      <c r="O70" s="66">
        <f t="shared" si="4"/>
        <v>97.2</v>
      </c>
    </row>
    <row r="71" spans="1:15" ht="15">
      <c r="A71" s="39" t="s">
        <v>88</v>
      </c>
      <c r="B71" s="151"/>
      <c r="C71" s="152"/>
      <c r="D71" s="153"/>
      <c r="E71" s="154"/>
      <c r="F71" s="44" t="e">
        <f t="shared" si="5"/>
        <v>#DIV/0!</v>
      </c>
      <c r="G71" s="152"/>
      <c r="H71" s="153"/>
      <c r="I71" s="154"/>
      <c r="J71" s="44" t="e">
        <f t="shared" si="6"/>
        <v>#DIV/0!</v>
      </c>
      <c r="K71" s="152"/>
      <c r="L71" s="153"/>
      <c r="M71" s="154"/>
      <c r="N71" s="44" t="e">
        <f t="shared" si="7"/>
        <v>#DIV/0!</v>
      </c>
      <c r="O71" s="66" t="e">
        <f t="shared" si="4"/>
        <v>#DIV/0!</v>
      </c>
    </row>
    <row r="72" spans="1:15" ht="15">
      <c r="A72" s="39" t="s">
        <v>89</v>
      </c>
      <c r="B72" s="151"/>
      <c r="C72" s="152"/>
      <c r="D72" s="153"/>
      <c r="E72" s="154"/>
      <c r="F72" s="52" t="e">
        <f t="shared" si="5"/>
        <v>#DIV/0!</v>
      </c>
      <c r="G72" s="152"/>
      <c r="H72" s="153"/>
      <c r="I72" s="154"/>
      <c r="J72" s="52" t="e">
        <f t="shared" si="6"/>
        <v>#DIV/0!</v>
      </c>
      <c r="K72" s="152"/>
      <c r="L72" s="153"/>
      <c r="M72" s="154"/>
      <c r="N72" s="52" t="e">
        <f t="shared" si="7"/>
        <v>#DIV/0!</v>
      </c>
      <c r="O72" s="66" t="e">
        <f t="shared" si="4"/>
        <v>#DIV/0!</v>
      </c>
    </row>
    <row r="73" spans="1:15" ht="15">
      <c r="A73" s="39" t="s">
        <v>90</v>
      </c>
      <c r="B73" s="151"/>
      <c r="C73" s="152"/>
      <c r="D73" s="153"/>
      <c r="E73" s="154"/>
      <c r="F73" s="52" t="e">
        <f t="shared" si="5"/>
        <v>#DIV/0!</v>
      </c>
      <c r="G73" s="152"/>
      <c r="H73" s="153"/>
      <c r="I73" s="154"/>
      <c r="J73" s="52" t="e">
        <f t="shared" si="6"/>
        <v>#DIV/0!</v>
      </c>
      <c r="K73" s="152"/>
      <c r="L73" s="153"/>
      <c r="M73" s="154"/>
      <c r="N73" s="52" t="e">
        <f t="shared" si="7"/>
        <v>#DIV/0!</v>
      </c>
      <c r="O73" s="66" t="e">
        <f t="shared" si="4"/>
        <v>#DIV/0!</v>
      </c>
    </row>
    <row r="74" spans="1:15" ht="15">
      <c r="A74" s="46" t="s">
        <v>91</v>
      </c>
      <c r="B74" s="151">
        <f>SUM(B68:B73)</f>
        <v>27028530.8</v>
      </c>
      <c r="C74" s="152">
        <f>SUM(C68:C73)</f>
        <v>27078530.8</v>
      </c>
      <c r="D74" s="153">
        <f>SUM(D68:D73)</f>
        <v>13561610.07</v>
      </c>
      <c r="E74" s="154">
        <f>SUM(E68:E73)</f>
        <v>0</v>
      </c>
      <c r="F74" s="44">
        <f t="shared" si="5"/>
        <v>50.1</v>
      </c>
      <c r="G74" s="152">
        <f>SUM(G68:G73)</f>
        <v>26819484.8</v>
      </c>
      <c r="H74" s="152">
        <f>SUM(H68:H73)</f>
        <v>19641725.32</v>
      </c>
      <c r="I74" s="154">
        <f>SUM(I68:I73)</f>
        <v>0</v>
      </c>
      <c r="J74" s="44">
        <f t="shared" si="6"/>
        <v>73.2</v>
      </c>
      <c r="K74" s="152">
        <f>SUM(K68:K73)</f>
        <v>26403522.56</v>
      </c>
      <c r="L74" s="152">
        <f>SUM(L68:L73)</f>
        <v>26403522.56</v>
      </c>
      <c r="M74" s="154">
        <f>SUM(M68:M73)</f>
        <v>0</v>
      </c>
      <c r="N74" s="44">
        <f t="shared" si="7"/>
        <v>100</v>
      </c>
      <c r="O74" s="66">
        <f t="shared" si="4"/>
        <v>97.7</v>
      </c>
    </row>
    <row r="75" spans="1:15" ht="15.75" thickBot="1">
      <c r="A75" s="56" t="s">
        <v>55</v>
      </c>
      <c r="B75" s="155">
        <f>B66+B74</f>
        <v>28188530.8</v>
      </c>
      <c r="C75" s="156">
        <f>C66+C74</f>
        <v>28238856.8</v>
      </c>
      <c r="D75" s="157">
        <f>D66+D74</f>
        <v>14134967.16</v>
      </c>
      <c r="E75" s="158">
        <f>E66+E74</f>
        <v>299360</v>
      </c>
      <c r="F75" s="52">
        <f t="shared" si="5"/>
        <v>51.1</v>
      </c>
      <c r="G75" s="156">
        <f>G66+G74</f>
        <v>28182810.8</v>
      </c>
      <c r="H75" s="157">
        <f>H66+H74</f>
        <v>20373306.46</v>
      </c>
      <c r="I75" s="158">
        <f>I66+I74</f>
        <v>301180</v>
      </c>
      <c r="J75" s="52">
        <f t="shared" si="6"/>
        <v>73.4</v>
      </c>
      <c r="K75" s="156">
        <f>K66+K74</f>
        <v>27881556.49</v>
      </c>
      <c r="L75" s="157">
        <f>L66+L74</f>
        <v>27404031.49</v>
      </c>
      <c r="M75" s="158">
        <f>M66+M74</f>
        <v>477525</v>
      </c>
      <c r="N75" s="52">
        <f t="shared" si="7"/>
        <v>100</v>
      </c>
      <c r="O75" s="66">
        <f t="shared" si="4"/>
        <v>98.9</v>
      </c>
    </row>
    <row r="76" spans="1:15" ht="15.75" thickBot="1">
      <c r="A76" s="122" t="s">
        <v>56</v>
      </c>
      <c r="B76" s="160">
        <f>B75-B37</f>
        <v>0</v>
      </c>
      <c r="C76" s="160">
        <f>C75-C37</f>
        <v>0</v>
      </c>
      <c r="D76" s="160">
        <f>D75-D37</f>
        <v>223953.77999999933</v>
      </c>
      <c r="E76" s="160">
        <f>E75-E37</f>
        <v>110268</v>
      </c>
      <c r="F76" s="123" t="e">
        <f t="shared" si="5"/>
        <v>#DIV/0!</v>
      </c>
      <c r="G76" s="160">
        <f>G75-G37</f>
        <v>0</v>
      </c>
      <c r="H76" s="160">
        <f>H75-H37</f>
        <v>165767.19000000134</v>
      </c>
      <c r="I76" s="160">
        <f>I75-I37</f>
        <v>19169</v>
      </c>
      <c r="J76" s="123" t="e">
        <f t="shared" si="6"/>
        <v>#DIV/0!</v>
      </c>
      <c r="K76" s="160">
        <f>K75-K37</f>
        <v>33481.31999999657</v>
      </c>
      <c r="L76" s="160">
        <f>L75-L37</f>
        <v>0</v>
      </c>
      <c r="M76" s="160">
        <f>M75-M37</f>
        <v>33481.32000000001</v>
      </c>
      <c r="N76" s="123">
        <f t="shared" si="7"/>
        <v>100</v>
      </c>
      <c r="O76" s="66" t="e">
        <f t="shared" si="4"/>
        <v>#DIV/0!</v>
      </c>
    </row>
    <row r="77" spans="1:15" s="77" customFormat="1" ht="15.75" thickBot="1">
      <c r="A77" s="129" t="s">
        <v>93</v>
      </c>
      <c r="B77" s="128"/>
      <c r="C77" s="124"/>
      <c r="D77" s="125">
        <f>D76+E76</f>
        <v>334221.77999999933</v>
      </c>
      <c r="E77" s="125"/>
      <c r="F77" s="125"/>
      <c r="G77" s="125"/>
      <c r="H77" s="125">
        <f>H76+I76</f>
        <v>184936.19000000134</v>
      </c>
      <c r="I77" s="125"/>
      <c r="J77" s="125"/>
      <c r="K77" s="125"/>
      <c r="L77" s="125">
        <f>L76+M76</f>
        <v>33481.32000000001</v>
      </c>
      <c r="M77" s="125"/>
      <c r="N77" s="126"/>
      <c r="O77" s="127"/>
    </row>
    <row r="78" ht="15">
      <c r="L78" s="106"/>
    </row>
    <row r="79" spans="1:7" ht="15.75" thickBot="1">
      <c r="A79" s="28" t="s">
        <v>40</v>
      </c>
      <c r="B79" s="118"/>
      <c r="C79" s="87"/>
      <c r="D79" s="87"/>
      <c r="G79" s="164"/>
    </row>
    <row r="80" spans="1:7" ht="15.75" thickBot="1">
      <c r="A80" s="29"/>
      <c r="B80" s="119" t="s">
        <v>10</v>
      </c>
      <c r="C80" s="120" t="s">
        <v>14</v>
      </c>
      <c r="D80" s="121" t="s">
        <v>15</v>
      </c>
      <c r="G80" s="164" t="s">
        <v>121</v>
      </c>
    </row>
    <row r="81" spans="1:7" ht="15">
      <c r="A81" s="30" t="s">
        <v>41</v>
      </c>
      <c r="B81" s="69">
        <v>234815</v>
      </c>
      <c r="C81" s="68">
        <v>225302</v>
      </c>
      <c r="D81" s="69">
        <v>276145</v>
      </c>
      <c r="G81" s="164" t="s">
        <v>120</v>
      </c>
    </row>
    <row r="82" spans="1:7" ht="15">
      <c r="A82" s="30" t="s">
        <v>42</v>
      </c>
      <c r="B82" s="62">
        <v>15232</v>
      </c>
      <c r="C82" s="61">
        <v>15232</v>
      </c>
      <c r="D82" s="62">
        <v>15232</v>
      </c>
      <c r="G82" s="164" t="s">
        <v>122</v>
      </c>
    </row>
    <row r="83" spans="1:7" ht="15">
      <c r="A83" s="30" t="s">
        <v>43</v>
      </c>
      <c r="B83" s="62">
        <v>47772.99</v>
      </c>
      <c r="C83" s="61">
        <v>52764.99</v>
      </c>
      <c r="D83" s="62">
        <v>30965.99</v>
      </c>
      <c r="G83" s="164" t="s">
        <v>123</v>
      </c>
    </row>
    <row r="84" spans="1:7" ht="15">
      <c r="A84" s="30" t="s">
        <v>44</v>
      </c>
      <c r="B84" s="62">
        <v>264713.6</v>
      </c>
      <c r="C84" s="61">
        <v>264713.6</v>
      </c>
      <c r="D84" s="62">
        <v>230131.47</v>
      </c>
      <c r="G84" s="164" t="s">
        <v>124</v>
      </c>
    </row>
    <row r="85" spans="1:7" ht="15">
      <c r="A85" s="30" t="s">
        <v>92</v>
      </c>
      <c r="B85" s="62">
        <v>26442</v>
      </c>
      <c r="C85" s="61">
        <v>25892</v>
      </c>
      <c r="D85" s="62">
        <v>502049.24</v>
      </c>
      <c r="G85" s="164"/>
    </row>
    <row r="86" spans="1:7" ht="15.75" thickBot="1">
      <c r="A86" s="31" t="s">
        <v>64</v>
      </c>
      <c r="B86" s="65">
        <v>125366</v>
      </c>
      <c r="C86" s="64">
        <v>134879</v>
      </c>
      <c r="D86" s="65">
        <v>145678</v>
      </c>
      <c r="G86" s="164"/>
    </row>
    <row r="87" ht="15">
      <c r="G87" s="164"/>
    </row>
    <row r="88" ht="15">
      <c r="G88" s="164"/>
    </row>
    <row r="89" ht="15">
      <c r="G89" s="164"/>
    </row>
    <row r="90" ht="15">
      <c r="G90" s="164"/>
    </row>
    <row r="91" ht="15">
      <c r="G91" s="16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2.421875" style="0" customWidth="1"/>
    <col min="2" max="2" width="13.7109375" style="116" customWidth="1"/>
    <col min="3" max="3" width="14.421875" style="116" customWidth="1"/>
    <col min="4" max="4" width="12.7109375" style="184" customWidth="1"/>
    <col min="5" max="5" width="12.7109375" style="0" customWidth="1"/>
    <col min="6" max="6" width="6.57421875" style="0" customWidth="1"/>
    <col min="7" max="7" width="14.00390625" style="116" customWidth="1"/>
    <col min="8" max="8" width="13.140625" style="116" customWidth="1"/>
    <col min="9" max="9" width="12.7109375" style="0" customWidth="1"/>
    <col min="10" max="10" width="6.57421875" style="0" customWidth="1"/>
    <col min="11" max="11" width="13.57421875" style="184" customWidth="1"/>
    <col min="12" max="12" width="12.7109375" style="184" customWidth="1"/>
    <col min="13" max="13" width="12.7109375" style="178" customWidth="1"/>
    <col min="14" max="14" width="6.57421875" style="0" customWidth="1"/>
    <col min="15" max="15" width="7.00390625" style="0" bestFit="1" customWidth="1"/>
  </cols>
  <sheetData>
    <row r="1" spans="1:14" ht="15">
      <c r="A1" s="85" t="s">
        <v>65</v>
      </c>
      <c r="B1" s="86"/>
      <c r="C1" s="86"/>
      <c r="D1" s="178"/>
      <c r="E1" s="88" t="s">
        <v>66</v>
      </c>
      <c r="F1" s="85"/>
      <c r="G1" s="86" t="s">
        <v>133</v>
      </c>
      <c r="H1" s="87"/>
      <c r="I1" s="87"/>
      <c r="J1" s="85"/>
      <c r="K1" s="186"/>
      <c r="L1" s="178"/>
      <c r="N1" s="85"/>
    </row>
    <row r="2" spans="1:14" ht="16.5" thickBot="1">
      <c r="A2" s="1" t="s">
        <v>0</v>
      </c>
      <c r="B2" s="90" t="s">
        <v>1</v>
      </c>
      <c r="C2" s="90"/>
      <c r="D2" s="178"/>
      <c r="E2" s="87"/>
      <c r="F2" s="1"/>
      <c r="G2" s="90"/>
      <c r="H2" s="87"/>
      <c r="I2" s="87"/>
      <c r="J2" s="1"/>
      <c r="K2" s="187"/>
      <c r="L2" s="178"/>
      <c r="N2" s="1"/>
    </row>
    <row r="3" spans="1:15" ht="15">
      <c r="A3" s="2" t="s">
        <v>2</v>
      </c>
      <c r="B3" s="92" t="s">
        <v>3</v>
      </c>
      <c r="C3" s="93" t="s">
        <v>4</v>
      </c>
      <c r="D3" s="179" t="s">
        <v>5</v>
      </c>
      <c r="E3" s="95"/>
      <c r="F3" s="3" t="s">
        <v>6</v>
      </c>
      <c r="G3" s="96" t="s">
        <v>4</v>
      </c>
      <c r="H3" s="94" t="s">
        <v>7</v>
      </c>
      <c r="I3" s="95"/>
      <c r="J3" s="3" t="s">
        <v>6</v>
      </c>
      <c r="K3" s="188" t="s">
        <v>4</v>
      </c>
      <c r="L3" s="179" t="s">
        <v>8</v>
      </c>
      <c r="M3" s="189"/>
      <c r="N3" s="3" t="s">
        <v>6</v>
      </c>
      <c r="O3" s="72" t="s">
        <v>62</v>
      </c>
    </row>
    <row r="4" spans="1:15" ht="15.75" customHeight="1" thickBot="1">
      <c r="A4" s="4"/>
      <c r="B4" s="98" t="s">
        <v>9</v>
      </c>
      <c r="C4" s="99" t="s">
        <v>10</v>
      </c>
      <c r="D4" s="180" t="s">
        <v>11</v>
      </c>
      <c r="E4" s="100" t="s">
        <v>12</v>
      </c>
      <c r="F4" s="76" t="s">
        <v>13</v>
      </c>
      <c r="G4" s="101" t="s">
        <v>14</v>
      </c>
      <c r="H4" s="100" t="s">
        <v>11</v>
      </c>
      <c r="I4" s="100" t="s">
        <v>12</v>
      </c>
      <c r="J4" s="76" t="s">
        <v>13</v>
      </c>
      <c r="K4" s="190" t="s">
        <v>15</v>
      </c>
      <c r="L4" s="180" t="s">
        <v>11</v>
      </c>
      <c r="M4" s="180" t="s">
        <v>12</v>
      </c>
      <c r="N4" s="76" t="s">
        <v>13</v>
      </c>
      <c r="O4" s="73" t="s">
        <v>63</v>
      </c>
    </row>
    <row r="5" spans="1:15" ht="15.75" customHeight="1">
      <c r="A5" s="5" t="s">
        <v>16</v>
      </c>
      <c r="B5" s="6">
        <v>1500969.6</v>
      </c>
      <c r="C5" s="7">
        <v>1500969.6</v>
      </c>
      <c r="D5" s="8">
        <v>540227.38</v>
      </c>
      <c r="E5" s="8">
        <v>2964.7</v>
      </c>
      <c r="F5" s="78">
        <f>ROUND((D5+E5)/(C5/100),1)</f>
        <v>36.2</v>
      </c>
      <c r="G5" s="9">
        <v>1469739.6</v>
      </c>
      <c r="H5" s="8">
        <v>739130.75</v>
      </c>
      <c r="I5" s="8">
        <v>3574.7</v>
      </c>
      <c r="J5" s="78">
        <f>ROUND((H5+I5)/(G5/100),1)</f>
        <v>50.5</v>
      </c>
      <c r="K5" s="10">
        <v>1054804.14</v>
      </c>
      <c r="L5" s="8">
        <v>1049794.44</v>
      </c>
      <c r="M5" s="8">
        <v>5009.7</v>
      </c>
      <c r="N5" s="78">
        <f>ROUND((L5+M5)/(K5/100),1)</f>
        <v>100</v>
      </c>
      <c r="O5" s="66">
        <f>ROUND((L5+M5)/(B5/100),1)</f>
        <v>70.3</v>
      </c>
    </row>
    <row r="6" spans="1:15" ht="15.75" customHeight="1">
      <c r="A6" s="11" t="s">
        <v>17</v>
      </c>
      <c r="B6" s="12">
        <v>450000</v>
      </c>
      <c r="C6" s="13">
        <v>450000</v>
      </c>
      <c r="D6" s="14">
        <v>222993.19</v>
      </c>
      <c r="E6" s="14">
        <v>10039.4</v>
      </c>
      <c r="F6" s="79">
        <f aca="true" t="shared" si="0" ref="F6:F37">ROUND((D6+E6)/(C6/100),1)</f>
        <v>51.8</v>
      </c>
      <c r="G6" s="15">
        <v>450000</v>
      </c>
      <c r="H6" s="14">
        <v>302306.19</v>
      </c>
      <c r="I6" s="14">
        <v>15823.4</v>
      </c>
      <c r="J6" s="79">
        <f aca="true" t="shared" si="1" ref="J6:J37">ROUND((H6+I6)/(G6/100),1)</f>
        <v>70.7</v>
      </c>
      <c r="K6" s="16">
        <v>478504.59</v>
      </c>
      <c r="L6" s="14">
        <v>461382.19</v>
      </c>
      <c r="M6" s="14">
        <v>17122.4</v>
      </c>
      <c r="N6" s="79">
        <f aca="true" t="shared" si="2" ref="N6:N37">ROUND((L6+M6)/(K6/100),1)</f>
        <v>100</v>
      </c>
      <c r="O6" s="66">
        <f aca="true" t="shared" si="3" ref="O6:O37">ROUND((L6+M6)/(B6/100),1)</f>
        <v>106.3</v>
      </c>
    </row>
    <row r="7" spans="1:15" ht="15.75" customHeight="1">
      <c r="A7" s="11" t="s">
        <v>18</v>
      </c>
      <c r="B7" s="12">
        <v>509000</v>
      </c>
      <c r="C7" s="13">
        <v>509000</v>
      </c>
      <c r="D7" s="14">
        <v>300716.45</v>
      </c>
      <c r="E7" s="14">
        <v>10843.55</v>
      </c>
      <c r="F7" s="79">
        <f t="shared" si="0"/>
        <v>61.2</v>
      </c>
      <c r="G7" s="15">
        <v>509000</v>
      </c>
      <c r="H7" s="14">
        <v>544418.45</v>
      </c>
      <c r="I7" s="14">
        <v>14091.55</v>
      </c>
      <c r="J7" s="79">
        <f t="shared" si="1"/>
        <v>109.7</v>
      </c>
      <c r="K7" s="16">
        <v>678759</v>
      </c>
      <c r="L7" s="14">
        <v>655733.45</v>
      </c>
      <c r="M7" s="14">
        <v>23025.55</v>
      </c>
      <c r="N7" s="79">
        <f t="shared" si="2"/>
        <v>100</v>
      </c>
      <c r="O7" s="66">
        <f t="shared" si="3"/>
        <v>133.4</v>
      </c>
    </row>
    <row r="8" spans="1:15" ht="15.75" customHeight="1">
      <c r="A8" s="11" t="s">
        <v>19</v>
      </c>
      <c r="B8" s="12">
        <v>60000</v>
      </c>
      <c r="C8" s="13">
        <v>60000</v>
      </c>
      <c r="D8" s="14">
        <v>5895.73</v>
      </c>
      <c r="E8" s="14">
        <v>2025.85</v>
      </c>
      <c r="F8" s="79">
        <f t="shared" si="0"/>
        <v>13.2</v>
      </c>
      <c r="G8" s="15">
        <v>60000</v>
      </c>
      <c r="H8" s="14">
        <v>29741.33</v>
      </c>
      <c r="I8" s="14">
        <v>2952.85</v>
      </c>
      <c r="J8" s="79">
        <f t="shared" si="1"/>
        <v>54.5</v>
      </c>
      <c r="K8" s="16">
        <v>61715.18</v>
      </c>
      <c r="L8" s="14">
        <v>57412.33</v>
      </c>
      <c r="M8" s="14">
        <v>4302.85</v>
      </c>
      <c r="N8" s="79">
        <f t="shared" si="2"/>
        <v>100</v>
      </c>
      <c r="O8" s="66">
        <f t="shared" si="3"/>
        <v>102.9</v>
      </c>
    </row>
    <row r="9" spans="1:15" ht="15.75" customHeight="1">
      <c r="A9" s="11" t="s">
        <v>20</v>
      </c>
      <c r="B9" s="12">
        <v>352000</v>
      </c>
      <c r="C9" s="13">
        <v>352000</v>
      </c>
      <c r="D9" s="14">
        <v>150843.42</v>
      </c>
      <c r="E9" s="14"/>
      <c r="F9" s="79">
        <f t="shared" si="0"/>
        <v>42.9</v>
      </c>
      <c r="G9" s="15">
        <v>352000</v>
      </c>
      <c r="H9" s="14">
        <v>202743.42</v>
      </c>
      <c r="I9" s="14"/>
      <c r="J9" s="79">
        <f t="shared" si="1"/>
        <v>57.6</v>
      </c>
      <c r="K9" s="16">
        <v>245509.42</v>
      </c>
      <c r="L9" s="14">
        <v>245509.42</v>
      </c>
      <c r="M9" s="14"/>
      <c r="N9" s="79">
        <f t="shared" si="2"/>
        <v>100</v>
      </c>
      <c r="O9" s="66">
        <f t="shared" si="3"/>
        <v>69.7</v>
      </c>
    </row>
    <row r="10" spans="1:15" ht="15.75" customHeight="1">
      <c r="A10" s="11" t="s">
        <v>21</v>
      </c>
      <c r="B10" s="12"/>
      <c r="C10" s="13"/>
      <c r="D10" s="14"/>
      <c r="E10" s="14"/>
      <c r="F10" s="79" t="e">
        <f t="shared" si="0"/>
        <v>#DIV/0!</v>
      </c>
      <c r="G10" s="15"/>
      <c r="H10" s="14"/>
      <c r="I10" s="14"/>
      <c r="J10" s="79" t="e">
        <f t="shared" si="1"/>
        <v>#DIV/0!</v>
      </c>
      <c r="K10" s="16"/>
      <c r="L10" s="14"/>
      <c r="M10" s="14"/>
      <c r="N10" s="79" t="e">
        <f t="shared" si="2"/>
        <v>#DIV/0!</v>
      </c>
      <c r="O10" s="66" t="e">
        <f t="shared" si="3"/>
        <v>#DIV/0!</v>
      </c>
    </row>
    <row r="11" spans="1:15" ht="15.75" customHeight="1">
      <c r="A11" s="11" t="s">
        <v>22</v>
      </c>
      <c r="B11" s="12"/>
      <c r="C11" s="13"/>
      <c r="D11" s="14"/>
      <c r="E11" s="14"/>
      <c r="F11" s="79" t="e">
        <f t="shared" si="0"/>
        <v>#DIV/0!</v>
      </c>
      <c r="G11" s="15"/>
      <c r="H11" s="14"/>
      <c r="I11" s="14"/>
      <c r="J11" s="79" t="e">
        <f t="shared" si="1"/>
        <v>#DIV/0!</v>
      </c>
      <c r="K11" s="16"/>
      <c r="L11" s="14"/>
      <c r="M11" s="14"/>
      <c r="N11" s="79" t="e">
        <f t="shared" si="2"/>
        <v>#DIV/0!</v>
      </c>
      <c r="O11" s="66" t="e">
        <f t="shared" si="3"/>
        <v>#DIV/0!</v>
      </c>
    </row>
    <row r="12" spans="1:15" ht="15.75" customHeight="1">
      <c r="A12" s="11" t="s">
        <v>67</v>
      </c>
      <c r="B12" s="12"/>
      <c r="C12" s="13"/>
      <c r="D12" s="14"/>
      <c r="E12" s="14"/>
      <c r="F12" s="79" t="e">
        <f t="shared" si="0"/>
        <v>#DIV/0!</v>
      </c>
      <c r="G12" s="15"/>
      <c r="H12" s="14"/>
      <c r="I12" s="14"/>
      <c r="J12" s="79" t="e">
        <f t="shared" si="1"/>
        <v>#DIV/0!</v>
      </c>
      <c r="K12" s="16"/>
      <c r="L12" s="14"/>
      <c r="M12" s="14"/>
      <c r="N12" s="79" t="e">
        <f t="shared" si="2"/>
        <v>#DIV/0!</v>
      </c>
      <c r="O12" s="66" t="e">
        <f t="shared" si="3"/>
        <v>#DIV/0!</v>
      </c>
    </row>
    <row r="13" spans="1:15" ht="15.75" customHeight="1">
      <c r="A13" s="11" t="s">
        <v>68</v>
      </c>
      <c r="B13" s="12"/>
      <c r="C13" s="13"/>
      <c r="D13" s="14"/>
      <c r="E13" s="14"/>
      <c r="F13" s="79" t="e">
        <f t="shared" si="0"/>
        <v>#DIV/0!</v>
      </c>
      <c r="G13" s="15"/>
      <c r="H13" s="14"/>
      <c r="I13" s="14"/>
      <c r="J13" s="79" t="e">
        <f t="shared" si="1"/>
        <v>#DIV/0!</v>
      </c>
      <c r="K13" s="16"/>
      <c r="L13" s="14"/>
      <c r="M13" s="14"/>
      <c r="N13" s="79" t="e">
        <f t="shared" si="2"/>
        <v>#DIV/0!</v>
      </c>
      <c r="O13" s="66" t="e">
        <f t="shared" si="3"/>
        <v>#DIV/0!</v>
      </c>
    </row>
    <row r="14" spans="1:15" ht="15.75" customHeight="1">
      <c r="A14" s="11" t="s">
        <v>69</v>
      </c>
      <c r="B14" s="12"/>
      <c r="C14" s="13"/>
      <c r="D14" s="14"/>
      <c r="E14" s="14"/>
      <c r="F14" s="79" t="e">
        <f t="shared" si="0"/>
        <v>#DIV/0!</v>
      </c>
      <c r="G14" s="15"/>
      <c r="H14" s="14"/>
      <c r="I14" s="14"/>
      <c r="J14" s="79" t="e">
        <f t="shared" si="1"/>
        <v>#DIV/0!</v>
      </c>
      <c r="K14" s="16"/>
      <c r="L14" s="14"/>
      <c r="M14" s="14"/>
      <c r="N14" s="79" t="e">
        <f t="shared" si="2"/>
        <v>#DIV/0!</v>
      </c>
      <c r="O14" s="66" t="e">
        <f t="shared" si="3"/>
        <v>#DIV/0!</v>
      </c>
    </row>
    <row r="15" spans="1:15" ht="15.75" customHeight="1">
      <c r="A15" s="11" t="s">
        <v>23</v>
      </c>
      <c r="B15" s="12">
        <v>104000</v>
      </c>
      <c r="C15" s="13">
        <v>104000</v>
      </c>
      <c r="D15" s="14">
        <v>52429</v>
      </c>
      <c r="E15" s="14"/>
      <c r="F15" s="79">
        <f t="shared" si="0"/>
        <v>50.4</v>
      </c>
      <c r="G15" s="15">
        <v>104000</v>
      </c>
      <c r="H15" s="14">
        <v>107556.4</v>
      </c>
      <c r="I15" s="14"/>
      <c r="J15" s="79">
        <f t="shared" si="1"/>
        <v>103.4</v>
      </c>
      <c r="K15" s="16">
        <v>161358.4</v>
      </c>
      <c r="L15" s="14">
        <v>161358.4</v>
      </c>
      <c r="M15" s="14"/>
      <c r="N15" s="79">
        <f t="shared" si="2"/>
        <v>100</v>
      </c>
      <c r="O15" s="66">
        <f t="shared" si="3"/>
        <v>155.2</v>
      </c>
    </row>
    <row r="16" spans="1:15" ht="15.75" customHeight="1">
      <c r="A16" s="11" t="s">
        <v>24</v>
      </c>
      <c r="B16" s="12">
        <v>10900</v>
      </c>
      <c r="C16" s="13">
        <v>10900</v>
      </c>
      <c r="D16" s="14">
        <v>5483</v>
      </c>
      <c r="E16" s="14"/>
      <c r="F16" s="79">
        <f t="shared" si="0"/>
        <v>50.3</v>
      </c>
      <c r="G16" s="15">
        <v>10900</v>
      </c>
      <c r="H16" s="14">
        <v>6131</v>
      </c>
      <c r="I16" s="14"/>
      <c r="J16" s="79">
        <f t="shared" si="1"/>
        <v>56.2</v>
      </c>
      <c r="K16" s="16">
        <v>11743</v>
      </c>
      <c r="L16" s="14">
        <v>11743</v>
      </c>
      <c r="M16" s="14"/>
      <c r="N16" s="79">
        <f t="shared" si="2"/>
        <v>100</v>
      </c>
      <c r="O16" s="66">
        <f t="shared" si="3"/>
        <v>107.7</v>
      </c>
    </row>
    <row r="17" spans="1:15" ht="15.75" customHeight="1">
      <c r="A17" s="11" t="s">
        <v>70</v>
      </c>
      <c r="B17" s="12"/>
      <c r="C17" s="13"/>
      <c r="D17" s="14"/>
      <c r="E17" s="14"/>
      <c r="F17" s="79" t="e">
        <f t="shared" si="0"/>
        <v>#DIV/0!</v>
      </c>
      <c r="G17" s="15"/>
      <c r="H17" s="14"/>
      <c r="I17" s="14"/>
      <c r="J17" s="79" t="e">
        <f t="shared" si="1"/>
        <v>#DIV/0!</v>
      </c>
      <c r="K17" s="16"/>
      <c r="L17" s="14"/>
      <c r="M17" s="14"/>
      <c r="N17" s="79" t="e">
        <f t="shared" si="2"/>
        <v>#DIV/0!</v>
      </c>
      <c r="O17" s="66" t="e">
        <f t="shared" si="3"/>
        <v>#DIV/0!</v>
      </c>
    </row>
    <row r="18" spans="1:15" ht="15.75" customHeight="1">
      <c r="A18" s="11" t="s">
        <v>25</v>
      </c>
      <c r="B18" s="12">
        <v>1570000</v>
      </c>
      <c r="C18" s="13">
        <v>1570000</v>
      </c>
      <c r="D18" s="14">
        <v>598394.38</v>
      </c>
      <c r="E18" s="14"/>
      <c r="F18" s="79">
        <f t="shared" si="0"/>
        <v>38.1</v>
      </c>
      <c r="G18" s="15">
        <v>1570000</v>
      </c>
      <c r="H18" s="14">
        <v>847883.76</v>
      </c>
      <c r="I18" s="14"/>
      <c r="J18" s="79">
        <f t="shared" si="1"/>
        <v>54</v>
      </c>
      <c r="K18" s="16">
        <v>1010499.03</v>
      </c>
      <c r="L18" s="14">
        <v>1010499.03</v>
      </c>
      <c r="M18" s="14"/>
      <c r="N18" s="79">
        <f t="shared" si="2"/>
        <v>100</v>
      </c>
      <c r="O18" s="66">
        <f t="shared" si="3"/>
        <v>64.4</v>
      </c>
    </row>
    <row r="19" spans="1:15" ht="15.75" customHeight="1">
      <c r="A19" s="11" t="s">
        <v>26</v>
      </c>
      <c r="B19" s="12">
        <v>10671684</v>
      </c>
      <c r="C19" s="13">
        <v>10671684</v>
      </c>
      <c r="D19" s="14">
        <v>5300044.22</v>
      </c>
      <c r="E19" s="14">
        <v>12097</v>
      </c>
      <c r="F19" s="79">
        <f t="shared" si="0"/>
        <v>49.8</v>
      </c>
      <c r="G19" s="15">
        <v>10528927</v>
      </c>
      <c r="H19" s="14">
        <v>7816938.8</v>
      </c>
      <c r="I19" s="14">
        <v>16561</v>
      </c>
      <c r="J19" s="79">
        <f t="shared" si="1"/>
        <v>74.4</v>
      </c>
      <c r="K19" s="16">
        <v>10681968.97</v>
      </c>
      <c r="L19" s="14">
        <v>10654703.27</v>
      </c>
      <c r="M19" s="14">
        <v>27265.7</v>
      </c>
      <c r="N19" s="79">
        <f t="shared" si="2"/>
        <v>100</v>
      </c>
      <c r="O19" s="66">
        <f t="shared" si="3"/>
        <v>100.1</v>
      </c>
    </row>
    <row r="20" spans="1:15" ht="15.75" customHeight="1">
      <c r="A20" s="11" t="s">
        <v>27</v>
      </c>
      <c r="B20" s="12"/>
      <c r="C20" s="13"/>
      <c r="D20" s="14"/>
      <c r="E20" s="14"/>
      <c r="F20" s="79" t="e">
        <f t="shared" si="0"/>
        <v>#DIV/0!</v>
      </c>
      <c r="G20" s="15"/>
      <c r="H20" s="14"/>
      <c r="I20" s="14"/>
      <c r="J20" s="79" t="e">
        <f t="shared" si="1"/>
        <v>#DIV/0!</v>
      </c>
      <c r="K20" s="16"/>
      <c r="L20" s="14"/>
      <c r="M20" s="14"/>
      <c r="N20" s="79" t="e">
        <f t="shared" si="2"/>
        <v>#DIV/0!</v>
      </c>
      <c r="O20" s="66" t="e">
        <f t="shared" si="3"/>
        <v>#DIV/0!</v>
      </c>
    </row>
    <row r="21" spans="1:15" ht="15.75" customHeight="1">
      <c r="A21" s="11" t="s">
        <v>28</v>
      </c>
      <c r="B21" s="12"/>
      <c r="C21" s="13"/>
      <c r="D21" s="14"/>
      <c r="E21" s="14"/>
      <c r="F21" s="79" t="e">
        <f t="shared" si="0"/>
        <v>#DIV/0!</v>
      </c>
      <c r="G21" s="15"/>
      <c r="H21" s="14"/>
      <c r="I21" s="14"/>
      <c r="J21" s="79" t="e">
        <f t="shared" si="1"/>
        <v>#DIV/0!</v>
      </c>
      <c r="K21" s="16"/>
      <c r="L21" s="14"/>
      <c r="M21" s="14"/>
      <c r="N21" s="79" t="e">
        <f t="shared" si="2"/>
        <v>#DIV/0!</v>
      </c>
      <c r="O21" s="66" t="e">
        <f t="shared" si="3"/>
        <v>#DIV/0!</v>
      </c>
    </row>
    <row r="22" spans="1:15" ht="15.75" customHeight="1">
      <c r="A22" s="11" t="s">
        <v>29</v>
      </c>
      <c r="B22" s="12">
        <v>123</v>
      </c>
      <c r="C22" s="13">
        <v>123</v>
      </c>
      <c r="D22" s="14">
        <v>123</v>
      </c>
      <c r="E22" s="14"/>
      <c r="F22" s="79">
        <f t="shared" si="0"/>
        <v>100</v>
      </c>
      <c r="G22" s="15">
        <v>123</v>
      </c>
      <c r="H22" s="14">
        <v>123</v>
      </c>
      <c r="I22" s="14"/>
      <c r="J22" s="79">
        <f t="shared" si="1"/>
        <v>100</v>
      </c>
      <c r="K22" s="16">
        <v>123</v>
      </c>
      <c r="L22" s="14">
        <v>123</v>
      </c>
      <c r="M22" s="14"/>
      <c r="N22" s="79">
        <f t="shared" si="2"/>
        <v>100</v>
      </c>
      <c r="O22" s="66">
        <f t="shared" si="3"/>
        <v>100</v>
      </c>
    </row>
    <row r="23" spans="1:15" ht="15.75" customHeight="1">
      <c r="A23" s="11" t="s">
        <v>30</v>
      </c>
      <c r="B23" s="12"/>
      <c r="C23" s="13"/>
      <c r="D23" s="14"/>
      <c r="E23" s="14"/>
      <c r="F23" s="79" t="e">
        <f t="shared" si="0"/>
        <v>#DIV/0!</v>
      </c>
      <c r="G23" s="15"/>
      <c r="H23" s="14"/>
      <c r="I23" s="14"/>
      <c r="J23" s="79" t="e">
        <f t="shared" si="1"/>
        <v>#DIV/0!</v>
      </c>
      <c r="K23" s="16"/>
      <c r="L23" s="14"/>
      <c r="M23" s="14"/>
      <c r="N23" s="79" t="e">
        <f t="shared" si="2"/>
        <v>#DIV/0!</v>
      </c>
      <c r="O23" s="66" t="e">
        <f t="shared" si="3"/>
        <v>#DIV/0!</v>
      </c>
    </row>
    <row r="24" spans="1:15" ht="15.75" customHeight="1">
      <c r="A24" s="11" t="s">
        <v>71</v>
      </c>
      <c r="B24" s="12"/>
      <c r="C24" s="13"/>
      <c r="D24" s="14"/>
      <c r="E24" s="14"/>
      <c r="F24" s="79" t="e">
        <f t="shared" si="0"/>
        <v>#DIV/0!</v>
      </c>
      <c r="G24" s="15"/>
      <c r="H24" s="14"/>
      <c r="I24" s="14"/>
      <c r="J24" s="79" t="e">
        <f t="shared" si="1"/>
        <v>#DIV/0!</v>
      </c>
      <c r="K24" s="16"/>
      <c r="L24" s="14"/>
      <c r="M24" s="14"/>
      <c r="N24" s="79" t="e">
        <f t="shared" si="2"/>
        <v>#DIV/0!</v>
      </c>
      <c r="O24" s="66" t="e">
        <f t="shared" si="3"/>
        <v>#DIV/0!</v>
      </c>
    </row>
    <row r="25" spans="1:15" ht="15.75" customHeight="1">
      <c r="A25" s="11" t="s">
        <v>31</v>
      </c>
      <c r="B25" s="12"/>
      <c r="C25" s="13"/>
      <c r="D25" s="14"/>
      <c r="E25" s="14"/>
      <c r="F25" s="79" t="e">
        <f t="shared" si="0"/>
        <v>#DIV/0!</v>
      </c>
      <c r="G25" s="15"/>
      <c r="H25" s="14"/>
      <c r="I25" s="14"/>
      <c r="J25" s="79" t="e">
        <f t="shared" si="1"/>
        <v>#DIV/0!</v>
      </c>
      <c r="K25" s="16"/>
      <c r="L25" s="14"/>
      <c r="M25" s="14"/>
      <c r="N25" s="79" t="e">
        <f t="shared" si="2"/>
        <v>#DIV/0!</v>
      </c>
      <c r="O25" s="66" t="e">
        <f t="shared" si="3"/>
        <v>#DIV/0!</v>
      </c>
    </row>
    <row r="26" spans="1:15" ht="15.75" customHeight="1">
      <c r="A26" s="11" t="s">
        <v>32</v>
      </c>
      <c r="B26" s="12"/>
      <c r="C26" s="13"/>
      <c r="D26" s="14"/>
      <c r="E26" s="14"/>
      <c r="F26" s="79" t="e">
        <f t="shared" si="0"/>
        <v>#DIV/0!</v>
      </c>
      <c r="G26" s="15"/>
      <c r="H26" s="14"/>
      <c r="I26" s="14"/>
      <c r="J26" s="79" t="e">
        <f t="shared" si="1"/>
        <v>#DIV/0!</v>
      </c>
      <c r="K26" s="16"/>
      <c r="L26" s="14"/>
      <c r="M26" s="14"/>
      <c r="N26" s="79" t="e">
        <f t="shared" si="2"/>
        <v>#DIV/0!</v>
      </c>
      <c r="O26" s="66" t="e">
        <f t="shared" si="3"/>
        <v>#DIV/0!</v>
      </c>
    </row>
    <row r="27" spans="1:15" ht="15.75" customHeight="1">
      <c r="A27" s="11" t="s">
        <v>72</v>
      </c>
      <c r="B27" s="12"/>
      <c r="C27" s="13"/>
      <c r="D27" s="14"/>
      <c r="E27" s="14"/>
      <c r="F27" s="79" t="e">
        <f t="shared" si="0"/>
        <v>#DIV/0!</v>
      </c>
      <c r="G27" s="15"/>
      <c r="H27" s="14"/>
      <c r="I27" s="14"/>
      <c r="J27" s="79" t="e">
        <f t="shared" si="1"/>
        <v>#DIV/0!</v>
      </c>
      <c r="K27" s="16"/>
      <c r="L27" s="14"/>
      <c r="M27" s="14"/>
      <c r="N27" s="79" t="e">
        <f t="shared" si="2"/>
        <v>#DIV/0!</v>
      </c>
      <c r="O27" s="66" t="e">
        <f t="shared" si="3"/>
        <v>#DIV/0!</v>
      </c>
    </row>
    <row r="28" spans="1:15" ht="15.75" customHeight="1">
      <c r="A28" s="11" t="s">
        <v>33</v>
      </c>
      <c r="B28" s="12">
        <v>110000</v>
      </c>
      <c r="C28" s="13">
        <v>110000</v>
      </c>
      <c r="D28" s="14">
        <v>46261</v>
      </c>
      <c r="E28" s="14"/>
      <c r="F28" s="79">
        <f t="shared" si="0"/>
        <v>42.1</v>
      </c>
      <c r="G28" s="15">
        <v>110000</v>
      </c>
      <c r="H28" s="14">
        <v>49590</v>
      </c>
      <c r="I28" s="14"/>
      <c r="J28" s="79">
        <f t="shared" si="1"/>
        <v>45.1</v>
      </c>
      <c r="K28" s="16">
        <v>70787</v>
      </c>
      <c r="L28" s="14">
        <v>70787</v>
      </c>
      <c r="M28" s="14"/>
      <c r="N28" s="79">
        <f t="shared" si="2"/>
        <v>100</v>
      </c>
      <c r="O28" s="66">
        <f t="shared" si="3"/>
        <v>64.4</v>
      </c>
    </row>
    <row r="29" spans="1:15" ht="15.75" customHeight="1">
      <c r="A29" s="11" t="s">
        <v>34</v>
      </c>
      <c r="B29" s="12">
        <v>42229.4</v>
      </c>
      <c r="C29" s="13">
        <v>42229.4</v>
      </c>
      <c r="D29" s="14">
        <v>21114.7</v>
      </c>
      <c r="E29" s="14"/>
      <c r="F29" s="79">
        <f t="shared" si="0"/>
        <v>50</v>
      </c>
      <c r="G29" s="15">
        <v>42229.4</v>
      </c>
      <c r="H29" s="14">
        <v>31672.3</v>
      </c>
      <c r="I29" s="14"/>
      <c r="J29" s="79">
        <f t="shared" si="1"/>
        <v>75</v>
      </c>
      <c r="K29" s="16">
        <v>42229.4</v>
      </c>
      <c r="L29" s="14">
        <v>42229.4</v>
      </c>
      <c r="M29" s="14"/>
      <c r="N29" s="79">
        <f t="shared" si="2"/>
        <v>100</v>
      </c>
      <c r="O29" s="66">
        <f t="shared" si="3"/>
        <v>100</v>
      </c>
    </row>
    <row r="30" spans="1:15" ht="15.75" customHeight="1">
      <c r="A30" s="11" t="s">
        <v>73</v>
      </c>
      <c r="B30" s="12"/>
      <c r="C30" s="13"/>
      <c r="D30" s="14"/>
      <c r="E30" s="14"/>
      <c r="F30" s="79" t="e">
        <f t="shared" si="0"/>
        <v>#DIV/0!</v>
      </c>
      <c r="G30" s="15"/>
      <c r="H30" s="14"/>
      <c r="I30" s="14"/>
      <c r="J30" s="79" t="e">
        <f t="shared" si="1"/>
        <v>#DIV/0!</v>
      </c>
      <c r="K30" s="16"/>
      <c r="L30" s="14"/>
      <c r="M30" s="14"/>
      <c r="N30" s="79" t="e">
        <f t="shared" si="2"/>
        <v>#DIV/0!</v>
      </c>
      <c r="O30" s="66" t="e">
        <f t="shared" si="3"/>
        <v>#DIV/0!</v>
      </c>
    </row>
    <row r="31" spans="1:15" ht="15.75" customHeight="1">
      <c r="A31" s="11" t="s">
        <v>35</v>
      </c>
      <c r="B31" s="12"/>
      <c r="C31" s="13"/>
      <c r="D31" s="14"/>
      <c r="E31" s="14"/>
      <c r="F31" s="79" t="e">
        <f t="shared" si="0"/>
        <v>#DIV/0!</v>
      </c>
      <c r="G31" s="15"/>
      <c r="H31" s="14"/>
      <c r="I31" s="14"/>
      <c r="J31" s="79" t="e">
        <f t="shared" si="1"/>
        <v>#DIV/0!</v>
      </c>
      <c r="K31" s="16"/>
      <c r="L31" s="14"/>
      <c r="M31" s="14"/>
      <c r="N31" s="79" t="e">
        <f t="shared" si="2"/>
        <v>#DIV/0!</v>
      </c>
      <c r="O31" s="66" t="e">
        <f t="shared" si="3"/>
        <v>#DIV/0!</v>
      </c>
    </row>
    <row r="32" spans="1:15" ht="15">
      <c r="A32" s="11" t="s">
        <v>74</v>
      </c>
      <c r="B32" s="12"/>
      <c r="C32" s="13"/>
      <c r="D32" s="14"/>
      <c r="E32" s="14"/>
      <c r="F32" s="79" t="e">
        <f t="shared" si="0"/>
        <v>#DIV/0!</v>
      </c>
      <c r="G32" s="15"/>
      <c r="H32" s="14"/>
      <c r="I32" s="14"/>
      <c r="J32" s="79" t="e">
        <f t="shared" si="1"/>
        <v>#DIV/0!</v>
      </c>
      <c r="K32" s="16"/>
      <c r="L32" s="14"/>
      <c r="M32" s="14"/>
      <c r="N32" s="79" t="e">
        <f t="shared" si="2"/>
        <v>#DIV/0!</v>
      </c>
      <c r="O32" s="66" t="e">
        <f t="shared" si="3"/>
        <v>#DIV/0!</v>
      </c>
    </row>
    <row r="33" spans="1:15" ht="15">
      <c r="A33" s="11" t="s">
        <v>36</v>
      </c>
      <c r="B33" s="12"/>
      <c r="C33" s="13"/>
      <c r="D33" s="14"/>
      <c r="E33" s="14"/>
      <c r="F33" s="79" t="e">
        <f t="shared" si="0"/>
        <v>#DIV/0!</v>
      </c>
      <c r="G33" s="15"/>
      <c r="H33" s="14"/>
      <c r="I33" s="14"/>
      <c r="J33" s="79" t="e">
        <f t="shared" si="1"/>
        <v>#DIV/0!</v>
      </c>
      <c r="K33" s="16"/>
      <c r="L33" s="14"/>
      <c r="M33" s="14"/>
      <c r="N33" s="79" t="e">
        <f t="shared" si="2"/>
        <v>#DIV/0!</v>
      </c>
      <c r="O33" s="66" t="e">
        <f t="shared" si="3"/>
        <v>#DIV/0!</v>
      </c>
    </row>
    <row r="34" spans="1:15" ht="15">
      <c r="A34" s="11" t="s">
        <v>75</v>
      </c>
      <c r="B34" s="12">
        <v>19000</v>
      </c>
      <c r="C34" s="13">
        <v>19000</v>
      </c>
      <c r="D34" s="14">
        <v>9556.99</v>
      </c>
      <c r="E34" s="14"/>
      <c r="F34" s="79">
        <f>ROUND((D34+E34)/(C34/100),1)</f>
        <v>50.3</v>
      </c>
      <c r="G34" s="15">
        <v>19000</v>
      </c>
      <c r="H34" s="14">
        <v>24344.99</v>
      </c>
      <c r="I34" s="14"/>
      <c r="J34" s="79">
        <f>ROUND((H34+I34)/(G34/100),1)</f>
        <v>128.1</v>
      </c>
      <c r="K34" s="16">
        <v>75955.99</v>
      </c>
      <c r="L34" s="14">
        <v>75955.99</v>
      </c>
      <c r="M34" s="14"/>
      <c r="N34" s="79">
        <f>ROUND((L34+M34)/(K34/100),1)</f>
        <v>100</v>
      </c>
      <c r="O34" s="66">
        <f t="shared" si="3"/>
        <v>399.8</v>
      </c>
    </row>
    <row r="35" spans="1:15" ht="15">
      <c r="A35" s="11" t="s">
        <v>37</v>
      </c>
      <c r="B35" s="17"/>
      <c r="C35" s="18"/>
      <c r="D35" s="19"/>
      <c r="E35" s="19"/>
      <c r="F35" s="80" t="e">
        <f>ROUND((D35+E35)/(C35/100),1)</f>
        <v>#DIV/0!</v>
      </c>
      <c r="G35" s="20"/>
      <c r="H35" s="19"/>
      <c r="I35" s="19"/>
      <c r="J35" s="80" t="e">
        <f>ROUND((H35+I35)/(G35/100),1)</f>
        <v>#DIV/0!</v>
      </c>
      <c r="K35" s="21"/>
      <c r="L35" s="19"/>
      <c r="M35" s="19"/>
      <c r="N35" s="80" t="e">
        <f>ROUND((L35+M35)/(K35/100),1)</f>
        <v>#DIV/0!</v>
      </c>
      <c r="O35" s="66" t="e">
        <f t="shared" si="3"/>
        <v>#DIV/0!</v>
      </c>
    </row>
    <row r="36" spans="1:15" ht="15.75" thickBot="1">
      <c r="A36" s="22" t="s">
        <v>38</v>
      </c>
      <c r="B36" s="82"/>
      <c r="C36" s="83"/>
      <c r="D36" s="84"/>
      <c r="E36" s="84"/>
      <c r="F36" s="80" t="e">
        <f>ROUND((D36+E36)/(C36/100),1)</f>
        <v>#DIV/0!</v>
      </c>
      <c r="G36" s="84"/>
      <c r="H36" s="84"/>
      <c r="I36" s="84"/>
      <c r="J36" s="80" t="e">
        <f>ROUND((H36+I36)/(G36/100),1)</f>
        <v>#DIV/0!</v>
      </c>
      <c r="K36" s="103"/>
      <c r="L36" s="84"/>
      <c r="M36" s="84"/>
      <c r="N36" s="80" t="e">
        <f>ROUND((L36+M36)/(K36/100),1)</f>
        <v>#DIV/0!</v>
      </c>
      <c r="O36" s="66" t="e">
        <f t="shared" si="3"/>
        <v>#DIV/0!</v>
      </c>
    </row>
    <row r="37" spans="1:15" ht="15.75" thickBot="1">
      <c r="A37" s="23" t="s">
        <v>39</v>
      </c>
      <c r="B37" s="24">
        <f>SUM(B5:B36)</f>
        <v>15399906</v>
      </c>
      <c r="C37" s="25">
        <f>SUM(C5:C36)</f>
        <v>15399906</v>
      </c>
      <c r="D37" s="26">
        <f>SUM(D5:D36)</f>
        <v>7254082.46</v>
      </c>
      <c r="E37" s="27">
        <f>SUM(E5:E35)</f>
        <v>37970.5</v>
      </c>
      <c r="F37" s="81">
        <f t="shared" si="0"/>
        <v>47.4</v>
      </c>
      <c r="G37" s="24">
        <f>SUM(G5:G36)</f>
        <v>15225919</v>
      </c>
      <c r="H37" s="26">
        <f>SUM(H5:H36)</f>
        <v>10702580.39</v>
      </c>
      <c r="I37" s="26">
        <f>SUM(I5:I35)</f>
        <v>53003.49999999999</v>
      </c>
      <c r="J37" s="81">
        <f t="shared" si="1"/>
        <v>70.6</v>
      </c>
      <c r="K37" s="24">
        <f>SUM(K5:K36)</f>
        <v>14573957.120000001</v>
      </c>
      <c r="L37" s="26">
        <f>SUM(L5:L36)</f>
        <v>14497230.92</v>
      </c>
      <c r="M37" s="27">
        <f>SUM(M5:M35)</f>
        <v>76726.2</v>
      </c>
      <c r="N37" s="81">
        <f t="shared" si="2"/>
        <v>100</v>
      </c>
      <c r="O37" s="66">
        <f t="shared" si="3"/>
        <v>94.6</v>
      </c>
    </row>
    <row r="38" spans="1:14" ht="15">
      <c r="A38" s="32"/>
      <c r="B38" s="104"/>
      <c r="C38" s="104"/>
      <c r="D38" s="181"/>
      <c r="E38" s="104"/>
      <c r="F38" s="105"/>
      <c r="G38" s="104"/>
      <c r="H38" s="104"/>
      <c r="I38" s="104"/>
      <c r="J38" s="105"/>
      <c r="K38" s="181"/>
      <c r="L38" s="181"/>
      <c r="M38" s="181"/>
      <c r="N38" s="105"/>
    </row>
    <row r="39" spans="1:14" ht="15.75" thickBot="1">
      <c r="A39" s="60" t="s">
        <v>57</v>
      </c>
      <c r="B39" s="106"/>
      <c r="C39" s="106"/>
      <c r="D39" s="182"/>
      <c r="E39" s="104"/>
      <c r="F39" s="105"/>
      <c r="G39" s="104"/>
      <c r="H39" s="104"/>
      <c r="I39" s="104"/>
      <c r="J39" s="105"/>
      <c r="K39" s="181"/>
      <c r="L39" s="181"/>
      <c r="M39" s="181"/>
      <c r="N39" s="105"/>
    </row>
    <row r="40" spans="1:14" ht="15">
      <c r="A40" s="29"/>
      <c r="B40" s="107" t="s">
        <v>10</v>
      </c>
      <c r="C40" s="108" t="s">
        <v>14</v>
      </c>
      <c r="D40" s="183" t="s">
        <v>15</v>
      </c>
      <c r="E40" s="104"/>
      <c r="F40" s="105"/>
      <c r="G40" s="104"/>
      <c r="H40" s="104"/>
      <c r="I40" s="104"/>
      <c r="J40" s="105"/>
      <c r="K40" s="181"/>
      <c r="L40" s="181"/>
      <c r="M40" s="181"/>
      <c r="N40" s="105"/>
    </row>
    <row r="41" spans="1:14" ht="15">
      <c r="A41" s="30" t="s">
        <v>58</v>
      </c>
      <c r="B41" s="110">
        <v>1808956</v>
      </c>
      <c r="C41" s="111">
        <v>79410</v>
      </c>
      <c r="D41" s="112">
        <v>52714</v>
      </c>
      <c r="E41" s="104"/>
      <c r="F41" s="105"/>
      <c r="G41" s="104"/>
      <c r="H41" s="104"/>
      <c r="I41" s="104"/>
      <c r="J41" s="105"/>
      <c r="K41" s="181"/>
      <c r="L41" s="181"/>
      <c r="M41" s="181"/>
      <c r="N41" s="105"/>
    </row>
    <row r="42" spans="1:14" ht="15">
      <c r="A42" s="63" t="s">
        <v>61</v>
      </c>
      <c r="B42" s="110">
        <v>15500</v>
      </c>
      <c r="C42" s="111">
        <v>0</v>
      </c>
      <c r="D42" s="112">
        <v>0</v>
      </c>
      <c r="E42" s="104"/>
      <c r="F42" s="105"/>
      <c r="G42" s="104"/>
      <c r="H42" s="104"/>
      <c r="I42" s="104"/>
      <c r="J42" s="105"/>
      <c r="K42" s="181"/>
      <c r="L42" s="181"/>
      <c r="M42" s="181"/>
      <c r="N42" s="105"/>
    </row>
    <row r="43" spans="1:14" ht="15">
      <c r="A43" s="63" t="s">
        <v>59</v>
      </c>
      <c r="B43" s="110">
        <v>446994.8</v>
      </c>
      <c r="C43" s="111">
        <v>1031976</v>
      </c>
      <c r="D43" s="112">
        <v>1290382.9</v>
      </c>
      <c r="E43" s="104"/>
      <c r="F43" s="105"/>
      <c r="G43" s="104"/>
      <c r="H43" s="104"/>
      <c r="I43" s="104"/>
      <c r="J43" s="105"/>
      <c r="K43" s="181"/>
      <c r="L43" s="181"/>
      <c r="M43" s="181"/>
      <c r="N43" s="105"/>
    </row>
    <row r="44" spans="1:14" ht="15.75" thickBot="1">
      <c r="A44" s="31" t="s">
        <v>60</v>
      </c>
      <c r="B44" s="113">
        <v>35023.8</v>
      </c>
      <c r="C44" s="114">
        <v>54303.5</v>
      </c>
      <c r="D44" s="115">
        <v>0</v>
      </c>
      <c r="E44" s="104"/>
      <c r="F44" s="105"/>
      <c r="G44" s="104"/>
      <c r="H44" s="104"/>
      <c r="I44" s="104"/>
      <c r="J44" s="105"/>
      <c r="K44" s="181"/>
      <c r="L44" s="181"/>
      <c r="M44" s="181"/>
      <c r="N44" s="105"/>
    </row>
    <row r="45" spans="1:14" ht="15">
      <c r="A45" s="32"/>
      <c r="B45" s="104"/>
      <c r="C45" s="104"/>
      <c r="D45" s="181"/>
      <c r="E45" s="104"/>
      <c r="F45" s="105"/>
      <c r="G45" s="104"/>
      <c r="H45" s="104"/>
      <c r="I45" s="104"/>
      <c r="J45" s="105"/>
      <c r="K45" s="181"/>
      <c r="L45" s="181"/>
      <c r="M45" s="181"/>
      <c r="N45" s="105"/>
    </row>
    <row r="47" spans="1:14" ht="16.5" thickBot="1">
      <c r="A47" s="1" t="s">
        <v>45</v>
      </c>
      <c r="B47" s="117" t="s">
        <v>1</v>
      </c>
      <c r="C47" s="117"/>
      <c r="D47" s="182"/>
      <c r="E47" s="87"/>
      <c r="F47" s="1"/>
      <c r="G47" s="117"/>
      <c r="H47" s="106"/>
      <c r="I47" s="87"/>
      <c r="J47" s="1"/>
      <c r="K47" s="191"/>
      <c r="L47" s="182"/>
      <c r="M47" s="182"/>
      <c r="N47" s="1"/>
    </row>
    <row r="48" spans="1:15" ht="15">
      <c r="A48" s="2" t="s">
        <v>2</v>
      </c>
      <c r="B48" s="92" t="s">
        <v>3</v>
      </c>
      <c r="C48" s="93" t="s">
        <v>4</v>
      </c>
      <c r="D48" s="179" t="s">
        <v>5</v>
      </c>
      <c r="E48" s="95"/>
      <c r="F48" s="3" t="s">
        <v>6</v>
      </c>
      <c r="G48" s="96" t="s">
        <v>4</v>
      </c>
      <c r="H48" s="94" t="s">
        <v>7</v>
      </c>
      <c r="I48" s="95"/>
      <c r="J48" s="3" t="s">
        <v>6</v>
      </c>
      <c r="K48" s="188" t="s">
        <v>4</v>
      </c>
      <c r="L48" s="179" t="s">
        <v>8</v>
      </c>
      <c r="M48" s="189"/>
      <c r="N48" s="3" t="s">
        <v>6</v>
      </c>
      <c r="O48" s="72" t="s">
        <v>62</v>
      </c>
    </row>
    <row r="49" spans="1:15" ht="15.75" thickBot="1">
      <c r="A49" s="4"/>
      <c r="B49" s="98" t="s">
        <v>9</v>
      </c>
      <c r="C49" s="99" t="s">
        <v>10</v>
      </c>
      <c r="D49" s="180" t="s">
        <v>11</v>
      </c>
      <c r="E49" s="100" t="s">
        <v>12</v>
      </c>
      <c r="F49" s="76" t="s">
        <v>13</v>
      </c>
      <c r="G49" s="101" t="s">
        <v>14</v>
      </c>
      <c r="H49" s="100" t="s">
        <v>11</v>
      </c>
      <c r="I49" s="100" t="s">
        <v>12</v>
      </c>
      <c r="J49" s="76" t="s">
        <v>13</v>
      </c>
      <c r="K49" s="190" t="s">
        <v>15</v>
      </c>
      <c r="L49" s="180" t="s">
        <v>11</v>
      </c>
      <c r="M49" s="180" t="s">
        <v>12</v>
      </c>
      <c r="N49" s="76" t="s">
        <v>13</v>
      </c>
      <c r="O49" s="73" t="s">
        <v>63</v>
      </c>
    </row>
    <row r="50" spans="1:15" ht="15">
      <c r="A50" s="33" t="s">
        <v>76</v>
      </c>
      <c r="B50" s="66"/>
      <c r="C50" s="34"/>
      <c r="D50" s="37"/>
      <c r="E50" s="38"/>
      <c r="F50" s="35" t="e">
        <f>ROUND((D50+E50)/(C50/100),1)</f>
        <v>#DIV/0!</v>
      </c>
      <c r="G50" s="34"/>
      <c r="H50" s="37"/>
      <c r="I50" s="130"/>
      <c r="J50" s="35" t="e">
        <f>ROUND((H50+I50)/(G50/100),1)</f>
        <v>#DIV/0!</v>
      </c>
      <c r="K50" s="36"/>
      <c r="L50" s="37"/>
      <c r="M50" s="38"/>
      <c r="N50" s="35" t="e">
        <f>ROUND((L50+M50)/(K50/100),1)</f>
        <v>#DIV/0!</v>
      </c>
      <c r="O50" s="66" t="e">
        <f aca="true" t="shared" si="4" ref="O50:O76">ROUND((L50+M50)/(B50/100),1)</f>
        <v>#DIV/0!</v>
      </c>
    </row>
    <row r="51" spans="1:15" ht="15">
      <c r="A51" s="39" t="s">
        <v>77</v>
      </c>
      <c r="B51" s="40">
        <v>791000</v>
      </c>
      <c r="C51" s="41">
        <v>791000</v>
      </c>
      <c r="D51" s="42">
        <v>395863</v>
      </c>
      <c r="E51" s="43"/>
      <c r="F51" s="44">
        <f aca="true" t="shared" si="5" ref="F51:F76">ROUND((D51+E51)/(C51/100),1)</f>
        <v>50</v>
      </c>
      <c r="G51" s="41">
        <v>791000</v>
      </c>
      <c r="H51" s="42">
        <v>504562</v>
      </c>
      <c r="I51" s="131"/>
      <c r="J51" s="44">
        <f aca="true" t="shared" si="6" ref="J51:J76">ROUND((H51+I51)/(G51/100),1)</f>
        <v>63.8</v>
      </c>
      <c r="K51" s="45">
        <v>758981</v>
      </c>
      <c r="L51" s="42">
        <v>758981</v>
      </c>
      <c r="M51" s="43"/>
      <c r="N51" s="44">
        <f aca="true" t="shared" si="7" ref="N51:N76">ROUND((L51+M51)/(K51/100),1)</f>
        <v>100</v>
      </c>
      <c r="O51" s="66">
        <f t="shared" si="4"/>
        <v>96</v>
      </c>
    </row>
    <row r="52" spans="1:15" ht="15">
      <c r="A52" s="39" t="s">
        <v>46</v>
      </c>
      <c r="B52" s="40"/>
      <c r="C52" s="41"/>
      <c r="D52" s="42"/>
      <c r="E52" s="43"/>
      <c r="F52" s="44" t="e">
        <f t="shared" si="5"/>
        <v>#DIV/0!</v>
      </c>
      <c r="G52" s="41"/>
      <c r="H52" s="42"/>
      <c r="I52" s="131"/>
      <c r="J52" s="44" t="e">
        <f t="shared" si="6"/>
        <v>#DIV/0!</v>
      </c>
      <c r="K52" s="45"/>
      <c r="L52" s="42"/>
      <c r="M52" s="43"/>
      <c r="N52" s="44" t="e">
        <f t="shared" si="7"/>
        <v>#DIV/0!</v>
      </c>
      <c r="O52" s="66" t="e">
        <f t="shared" si="4"/>
        <v>#DIV/0!</v>
      </c>
    </row>
    <row r="53" spans="1:15" ht="15">
      <c r="A53" s="39" t="s">
        <v>78</v>
      </c>
      <c r="B53" s="40"/>
      <c r="C53" s="41"/>
      <c r="D53" s="42"/>
      <c r="E53" s="43"/>
      <c r="F53" s="44" t="e">
        <f t="shared" si="5"/>
        <v>#DIV/0!</v>
      </c>
      <c r="G53" s="41"/>
      <c r="H53" s="42"/>
      <c r="I53" s="131"/>
      <c r="J53" s="44" t="e">
        <f t="shared" si="6"/>
        <v>#DIV/0!</v>
      </c>
      <c r="K53" s="45"/>
      <c r="L53" s="42"/>
      <c r="M53" s="43"/>
      <c r="N53" s="44" t="e">
        <f t="shared" si="7"/>
        <v>#DIV/0!</v>
      </c>
      <c r="O53" s="66" t="e">
        <f t="shared" si="4"/>
        <v>#DIV/0!</v>
      </c>
    </row>
    <row r="54" spans="1:15" ht="15">
      <c r="A54" s="39" t="s">
        <v>79</v>
      </c>
      <c r="B54" s="40"/>
      <c r="C54" s="41"/>
      <c r="D54" s="42"/>
      <c r="E54" s="43"/>
      <c r="F54" s="44" t="e">
        <f t="shared" si="5"/>
        <v>#DIV/0!</v>
      </c>
      <c r="G54" s="41"/>
      <c r="H54" s="42"/>
      <c r="I54" s="131"/>
      <c r="J54" s="44" t="e">
        <f t="shared" si="6"/>
        <v>#DIV/0!</v>
      </c>
      <c r="K54" s="45"/>
      <c r="L54" s="42"/>
      <c r="M54" s="43"/>
      <c r="N54" s="44" t="e">
        <f t="shared" si="7"/>
        <v>#DIV/0!</v>
      </c>
      <c r="O54" s="66" t="e">
        <f t="shared" si="4"/>
        <v>#DIV/0!</v>
      </c>
    </row>
    <row r="55" spans="1:15" ht="15">
      <c r="A55" s="39" t="s">
        <v>47</v>
      </c>
      <c r="B55" s="40">
        <v>123</v>
      </c>
      <c r="C55" s="41">
        <v>123</v>
      </c>
      <c r="D55" s="42">
        <v>123</v>
      </c>
      <c r="E55" s="43"/>
      <c r="F55" s="44">
        <f t="shared" si="5"/>
        <v>100</v>
      </c>
      <c r="G55" s="41">
        <v>123</v>
      </c>
      <c r="H55" s="42">
        <v>123</v>
      </c>
      <c r="I55" s="131"/>
      <c r="J55" s="44">
        <f t="shared" si="6"/>
        <v>100</v>
      </c>
      <c r="K55" s="45">
        <v>123</v>
      </c>
      <c r="L55" s="42">
        <v>123</v>
      </c>
      <c r="M55" s="43"/>
      <c r="N55" s="44">
        <f t="shared" si="7"/>
        <v>100</v>
      </c>
      <c r="O55" s="66">
        <f t="shared" si="4"/>
        <v>100</v>
      </c>
    </row>
    <row r="56" spans="1:15" ht="15">
      <c r="A56" s="39" t="s">
        <v>80</v>
      </c>
      <c r="B56" s="40"/>
      <c r="C56" s="41"/>
      <c r="D56" s="42"/>
      <c r="E56" s="43"/>
      <c r="F56" s="44" t="e">
        <f t="shared" si="5"/>
        <v>#DIV/0!</v>
      </c>
      <c r="G56" s="41"/>
      <c r="H56" s="42"/>
      <c r="I56" s="131"/>
      <c r="J56" s="44" t="e">
        <f t="shared" si="6"/>
        <v>#DIV/0!</v>
      </c>
      <c r="K56" s="45"/>
      <c r="L56" s="42"/>
      <c r="M56" s="43"/>
      <c r="N56" s="44" t="e">
        <f t="shared" si="7"/>
        <v>#DIV/0!</v>
      </c>
      <c r="O56" s="66" t="e">
        <f t="shared" si="4"/>
        <v>#DIV/0!</v>
      </c>
    </row>
    <row r="57" spans="1:15" ht="15">
      <c r="A57" s="39" t="s">
        <v>81</v>
      </c>
      <c r="B57" s="40"/>
      <c r="C57" s="41"/>
      <c r="D57" s="42"/>
      <c r="E57" s="43"/>
      <c r="F57" s="44" t="e">
        <f t="shared" si="5"/>
        <v>#DIV/0!</v>
      </c>
      <c r="G57" s="41"/>
      <c r="H57" s="42"/>
      <c r="I57" s="131"/>
      <c r="J57" s="44" t="e">
        <f t="shared" si="6"/>
        <v>#DIV/0!</v>
      </c>
      <c r="K57" s="45"/>
      <c r="L57" s="42"/>
      <c r="M57" s="43"/>
      <c r="N57" s="44" t="e">
        <f t="shared" si="7"/>
        <v>#DIV/0!</v>
      </c>
      <c r="O57" s="66" t="e">
        <f t="shared" si="4"/>
        <v>#DIV/0!</v>
      </c>
    </row>
    <row r="58" spans="1:15" ht="15">
      <c r="A58" s="39" t="s">
        <v>48</v>
      </c>
      <c r="B58" s="40"/>
      <c r="C58" s="41"/>
      <c r="D58" s="42"/>
      <c r="E58" s="43"/>
      <c r="F58" s="44" t="e">
        <f t="shared" si="5"/>
        <v>#DIV/0!</v>
      </c>
      <c r="G58" s="41"/>
      <c r="H58" s="42"/>
      <c r="I58" s="131"/>
      <c r="J58" s="44" t="e">
        <f t="shared" si="6"/>
        <v>#DIV/0!</v>
      </c>
      <c r="K58" s="45"/>
      <c r="L58" s="42"/>
      <c r="M58" s="43"/>
      <c r="N58" s="44" t="e">
        <f t="shared" si="7"/>
        <v>#DIV/0!</v>
      </c>
      <c r="O58" s="66" t="e">
        <f t="shared" si="4"/>
        <v>#DIV/0!</v>
      </c>
    </row>
    <row r="59" spans="1:15" ht="15">
      <c r="A59" s="39" t="s">
        <v>49</v>
      </c>
      <c r="B59" s="40"/>
      <c r="C59" s="41"/>
      <c r="D59" s="42"/>
      <c r="E59" s="43"/>
      <c r="F59" s="44" t="e">
        <f t="shared" si="5"/>
        <v>#DIV/0!</v>
      </c>
      <c r="G59" s="41"/>
      <c r="H59" s="42"/>
      <c r="I59" s="131"/>
      <c r="J59" s="44" t="e">
        <f t="shared" si="6"/>
        <v>#DIV/0!</v>
      </c>
      <c r="K59" s="45"/>
      <c r="L59" s="42"/>
      <c r="M59" s="43"/>
      <c r="N59" s="44" t="e">
        <f t="shared" si="7"/>
        <v>#DIV/0!</v>
      </c>
      <c r="O59" s="66" t="e">
        <f t="shared" si="4"/>
        <v>#DIV/0!</v>
      </c>
    </row>
    <row r="60" spans="1:15" ht="15">
      <c r="A60" s="39" t="s">
        <v>50</v>
      </c>
      <c r="B60" s="40"/>
      <c r="C60" s="41"/>
      <c r="D60" s="42"/>
      <c r="E60" s="43"/>
      <c r="F60" s="44" t="e">
        <f t="shared" si="5"/>
        <v>#DIV/0!</v>
      </c>
      <c r="G60" s="41"/>
      <c r="H60" s="42"/>
      <c r="I60" s="131"/>
      <c r="J60" s="44" t="e">
        <f t="shared" si="6"/>
        <v>#DIV/0!</v>
      </c>
      <c r="K60" s="45"/>
      <c r="L60" s="42"/>
      <c r="M60" s="43"/>
      <c r="N60" s="44" t="e">
        <f t="shared" si="7"/>
        <v>#DIV/0!</v>
      </c>
      <c r="O60" s="66" t="e">
        <f t="shared" si="4"/>
        <v>#DIV/0!</v>
      </c>
    </row>
    <row r="61" spans="1:15" ht="15">
      <c r="A61" s="39" t="s">
        <v>82</v>
      </c>
      <c r="B61" s="40">
        <v>680800</v>
      </c>
      <c r="C61" s="41">
        <v>680800</v>
      </c>
      <c r="D61" s="42">
        <v>236816.6</v>
      </c>
      <c r="E61" s="43">
        <v>103602.5</v>
      </c>
      <c r="F61" s="44">
        <f t="shared" si="5"/>
        <v>50</v>
      </c>
      <c r="G61" s="41">
        <v>680800</v>
      </c>
      <c r="H61" s="42">
        <v>279063.6</v>
      </c>
      <c r="I61" s="131">
        <v>141432.5</v>
      </c>
      <c r="J61" s="44">
        <f t="shared" si="6"/>
        <v>61.8</v>
      </c>
      <c r="K61" s="45">
        <v>588620.1</v>
      </c>
      <c r="L61" s="42">
        <v>337532.6</v>
      </c>
      <c r="M61" s="43">
        <v>251087.5</v>
      </c>
      <c r="N61" s="44">
        <f t="shared" si="7"/>
        <v>100</v>
      </c>
      <c r="O61" s="66">
        <f t="shared" si="4"/>
        <v>86.5</v>
      </c>
    </row>
    <row r="62" spans="1:15" ht="15">
      <c r="A62" s="39" t="s">
        <v>51</v>
      </c>
      <c r="B62" s="40">
        <v>280</v>
      </c>
      <c r="C62" s="41">
        <v>280</v>
      </c>
      <c r="D62" s="42">
        <v>136.22</v>
      </c>
      <c r="E62" s="43"/>
      <c r="F62" s="44">
        <f t="shared" si="5"/>
        <v>48.7</v>
      </c>
      <c r="G62" s="41">
        <v>750</v>
      </c>
      <c r="H62" s="42">
        <v>563.52</v>
      </c>
      <c r="I62" s="131"/>
      <c r="J62" s="44">
        <f t="shared" si="6"/>
        <v>75.1</v>
      </c>
      <c r="K62" s="45">
        <v>1425.09</v>
      </c>
      <c r="L62" s="42">
        <v>1425.09</v>
      </c>
      <c r="M62" s="43"/>
      <c r="N62" s="44">
        <f t="shared" si="7"/>
        <v>100</v>
      </c>
      <c r="O62" s="66">
        <f t="shared" si="4"/>
        <v>509</v>
      </c>
    </row>
    <row r="63" spans="1:15" ht="15">
      <c r="A63" s="39" t="s">
        <v>52</v>
      </c>
      <c r="B63" s="40"/>
      <c r="C63" s="41"/>
      <c r="D63" s="42"/>
      <c r="E63" s="43"/>
      <c r="F63" s="44" t="e">
        <f t="shared" si="5"/>
        <v>#DIV/0!</v>
      </c>
      <c r="G63" s="41"/>
      <c r="H63" s="42"/>
      <c r="I63" s="131"/>
      <c r="J63" s="44" t="e">
        <f t="shared" si="6"/>
        <v>#DIV/0!</v>
      </c>
      <c r="K63" s="45"/>
      <c r="L63" s="42"/>
      <c r="M63" s="43"/>
      <c r="N63" s="44" t="e">
        <f t="shared" si="7"/>
        <v>#DIV/0!</v>
      </c>
      <c r="O63" s="66" t="e">
        <f t="shared" si="4"/>
        <v>#DIV/0!</v>
      </c>
    </row>
    <row r="64" spans="1:15" ht="15">
      <c r="A64" s="39" t="s">
        <v>53</v>
      </c>
      <c r="B64" s="40"/>
      <c r="C64" s="41"/>
      <c r="D64" s="42"/>
      <c r="E64" s="43"/>
      <c r="F64" s="44" t="e">
        <f t="shared" si="5"/>
        <v>#DIV/0!</v>
      </c>
      <c r="G64" s="41"/>
      <c r="H64" s="42"/>
      <c r="I64" s="131"/>
      <c r="J64" s="44" t="e">
        <f t="shared" si="6"/>
        <v>#DIV/0!</v>
      </c>
      <c r="K64" s="45"/>
      <c r="L64" s="42"/>
      <c r="M64" s="43"/>
      <c r="N64" s="44" t="e">
        <f t="shared" si="7"/>
        <v>#DIV/0!</v>
      </c>
      <c r="O64" s="66" t="e">
        <f t="shared" si="4"/>
        <v>#DIV/0!</v>
      </c>
    </row>
    <row r="65" spans="1:15" ht="15">
      <c r="A65" s="39" t="s">
        <v>83</v>
      </c>
      <c r="B65" s="40"/>
      <c r="C65" s="41"/>
      <c r="D65" s="42"/>
      <c r="E65" s="43"/>
      <c r="F65" s="44" t="e">
        <f t="shared" si="5"/>
        <v>#DIV/0!</v>
      </c>
      <c r="G65" s="41"/>
      <c r="H65" s="42"/>
      <c r="I65" s="131"/>
      <c r="J65" s="44" t="e">
        <f t="shared" si="6"/>
        <v>#DIV/0!</v>
      </c>
      <c r="K65" s="45"/>
      <c r="L65" s="42"/>
      <c r="M65" s="43"/>
      <c r="N65" s="44" t="e">
        <f t="shared" si="7"/>
        <v>#DIV/0!</v>
      </c>
      <c r="O65" s="66" t="e">
        <f t="shared" si="4"/>
        <v>#DIV/0!</v>
      </c>
    </row>
    <row r="66" spans="1:15" ht="15">
      <c r="A66" s="46" t="s">
        <v>54</v>
      </c>
      <c r="B66" s="40">
        <f>SUM(B50:B65)</f>
        <v>1472203</v>
      </c>
      <c r="C66" s="41">
        <f>SUM(C50:C65)</f>
        <v>1472203</v>
      </c>
      <c r="D66" s="42">
        <f>SUM(D50:D65)</f>
        <v>632938.82</v>
      </c>
      <c r="E66" s="43">
        <f>SUM(E50:E65)</f>
        <v>103602.5</v>
      </c>
      <c r="F66" s="44">
        <f t="shared" si="5"/>
        <v>50</v>
      </c>
      <c r="G66" s="41">
        <f>SUM(G50:G65)</f>
        <v>1472673</v>
      </c>
      <c r="H66" s="42">
        <f>SUM(H50:H65)</f>
        <v>784312.12</v>
      </c>
      <c r="I66" s="132">
        <f>SUM(I50:I65)</f>
        <v>141432.5</v>
      </c>
      <c r="J66" s="44">
        <f t="shared" si="6"/>
        <v>62.9</v>
      </c>
      <c r="K66" s="41">
        <f>SUM(K50:K65)</f>
        <v>1349149.1900000002</v>
      </c>
      <c r="L66" s="42">
        <f>SUM(L50:L65)</f>
        <v>1098061.6900000002</v>
      </c>
      <c r="M66" s="43">
        <f>SUM(M50:M65)</f>
        <v>251087.5</v>
      </c>
      <c r="N66" s="44">
        <f t="shared" si="7"/>
        <v>100</v>
      </c>
      <c r="O66" s="66">
        <f t="shared" si="4"/>
        <v>91.6</v>
      </c>
    </row>
    <row r="67" spans="1:15" ht="15">
      <c r="A67" s="39" t="s">
        <v>84</v>
      </c>
      <c r="B67" s="47"/>
      <c r="C67" s="48"/>
      <c r="D67" s="49"/>
      <c r="E67" s="50"/>
      <c r="F67" s="44" t="e">
        <f t="shared" si="5"/>
        <v>#DIV/0!</v>
      </c>
      <c r="G67" s="48"/>
      <c r="H67" s="49"/>
      <c r="I67" s="133"/>
      <c r="J67" s="44" t="e">
        <f t="shared" si="6"/>
        <v>#DIV/0!</v>
      </c>
      <c r="K67" s="51"/>
      <c r="L67" s="49"/>
      <c r="M67" s="50"/>
      <c r="N67" s="44" t="e">
        <f t="shared" si="7"/>
        <v>#DIV/0!</v>
      </c>
      <c r="O67" s="66" t="e">
        <f t="shared" si="4"/>
        <v>#DIV/0!</v>
      </c>
    </row>
    <row r="68" spans="1:15" ht="15">
      <c r="A68" s="39" t="s">
        <v>85</v>
      </c>
      <c r="B68" s="47">
        <v>2541465</v>
      </c>
      <c r="C68" s="48">
        <v>2541465</v>
      </c>
      <c r="D68" s="49">
        <v>1270732.5</v>
      </c>
      <c r="E68" s="50"/>
      <c r="F68" s="52">
        <f t="shared" si="5"/>
        <v>50</v>
      </c>
      <c r="G68" s="48">
        <v>2541465</v>
      </c>
      <c r="H68" s="49">
        <v>1895604</v>
      </c>
      <c r="I68" s="134"/>
      <c r="J68" s="52">
        <f t="shared" si="6"/>
        <v>74.6</v>
      </c>
      <c r="K68" s="51">
        <v>2791465</v>
      </c>
      <c r="L68" s="49">
        <v>2791465</v>
      </c>
      <c r="M68" s="50"/>
      <c r="N68" s="52">
        <f t="shared" si="7"/>
        <v>100</v>
      </c>
      <c r="O68" s="66">
        <f t="shared" si="4"/>
        <v>109.8</v>
      </c>
    </row>
    <row r="69" spans="1:15" ht="15">
      <c r="A69" s="46" t="s">
        <v>86</v>
      </c>
      <c r="B69" s="163"/>
      <c r="C69" s="53"/>
      <c r="D69" s="54"/>
      <c r="E69" s="55"/>
      <c r="F69" s="52" t="e">
        <f t="shared" si="5"/>
        <v>#DIV/0!</v>
      </c>
      <c r="G69" s="53"/>
      <c r="H69" s="54"/>
      <c r="I69" s="55"/>
      <c r="J69" s="52" t="e">
        <f t="shared" si="6"/>
        <v>#DIV/0!</v>
      </c>
      <c r="K69" s="53"/>
      <c r="L69" s="54"/>
      <c r="M69" s="55"/>
      <c r="N69" s="52" t="e">
        <f t="shared" si="7"/>
        <v>#DIV/0!</v>
      </c>
      <c r="O69" s="66" t="e">
        <f t="shared" si="4"/>
        <v>#DIV/0!</v>
      </c>
    </row>
    <row r="70" spans="1:15" ht="15">
      <c r="A70" s="39" t="s">
        <v>87</v>
      </c>
      <c r="B70" s="40">
        <v>10619411</v>
      </c>
      <c r="C70" s="41">
        <v>10619411</v>
      </c>
      <c r="D70" s="42">
        <v>5264042</v>
      </c>
      <c r="E70" s="43"/>
      <c r="F70" s="52">
        <f t="shared" si="5"/>
        <v>49.6</v>
      </c>
      <c r="G70" s="41">
        <v>10444954</v>
      </c>
      <c r="H70" s="42">
        <v>7840637.5</v>
      </c>
      <c r="I70" s="131"/>
      <c r="J70" s="52">
        <f t="shared" si="6"/>
        <v>75.1</v>
      </c>
      <c r="K70" s="41">
        <v>10527721</v>
      </c>
      <c r="L70" s="42">
        <v>10527721</v>
      </c>
      <c r="M70" s="43"/>
      <c r="N70" s="52">
        <f t="shared" si="7"/>
        <v>100</v>
      </c>
      <c r="O70" s="66">
        <f t="shared" si="4"/>
        <v>99.1</v>
      </c>
    </row>
    <row r="71" spans="1:15" ht="15">
      <c r="A71" s="39" t="s">
        <v>88</v>
      </c>
      <c r="B71" s="40"/>
      <c r="C71" s="41"/>
      <c r="D71" s="42"/>
      <c r="E71" s="43"/>
      <c r="F71" s="44" t="e">
        <f t="shared" si="5"/>
        <v>#DIV/0!</v>
      </c>
      <c r="G71" s="41"/>
      <c r="H71" s="42"/>
      <c r="I71" s="131"/>
      <c r="J71" s="44" t="e">
        <f t="shared" si="6"/>
        <v>#DIV/0!</v>
      </c>
      <c r="K71" s="41"/>
      <c r="L71" s="42"/>
      <c r="M71" s="43"/>
      <c r="N71" s="44" t="e">
        <f t="shared" si="7"/>
        <v>#DIV/0!</v>
      </c>
      <c r="O71" s="66" t="e">
        <f t="shared" si="4"/>
        <v>#DIV/0!</v>
      </c>
    </row>
    <row r="72" spans="1:15" ht="15">
      <c r="A72" s="39" t="s">
        <v>89</v>
      </c>
      <c r="B72" s="40"/>
      <c r="C72" s="41"/>
      <c r="D72" s="42"/>
      <c r="E72" s="43"/>
      <c r="F72" s="52" t="e">
        <f t="shared" si="5"/>
        <v>#DIV/0!</v>
      </c>
      <c r="G72" s="41"/>
      <c r="H72" s="42"/>
      <c r="I72" s="131"/>
      <c r="J72" s="52" t="e">
        <f t="shared" si="6"/>
        <v>#DIV/0!</v>
      </c>
      <c r="K72" s="41"/>
      <c r="L72" s="42"/>
      <c r="M72" s="43"/>
      <c r="N72" s="52" t="e">
        <f t="shared" si="7"/>
        <v>#DIV/0!</v>
      </c>
      <c r="O72" s="66" t="e">
        <f t="shared" si="4"/>
        <v>#DIV/0!</v>
      </c>
    </row>
    <row r="73" spans="1:15" ht="15">
      <c r="A73" s="39" t="s">
        <v>90</v>
      </c>
      <c r="B73" s="40">
        <v>766827</v>
      </c>
      <c r="C73" s="41">
        <v>766827</v>
      </c>
      <c r="D73" s="42">
        <v>766827</v>
      </c>
      <c r="E73" s="43"/>
      <c r="F73" s="52">
        <f t="shared" si="5"/>
        <v>100</v>
      </c>
      <c r="G73" s="41">
        <v>766827</v>
      </c>
      <c r="H73" s="42">
        <v>766827</v>
      </c>
      <c r="I73" s="131"/>
      <c r="J73" s="52">
        <f t="shared" si="6"/>
        <v>100</v>
      </c>
      <c r="K73" s="41">
        <v>130400</v>
      </c>
      <c r="L73" s="42">
        <v>130400</v>
      </c>
      <c r="M73" s="43"/>
      <c r="N73" s="52">
        <f t="shared" si="7"/>
        <v>100</v>
      </c>
      <c r="O73" s="66">
        <f t="shared" si="4"/>
        <v>17</v>
      </c>
    </row>
    <row r="74" spans="1:15" ht="15">
      <c r="A74" s="46" t="s">
        <v>91</v>
      </c>
      <c r="B74" s="40">
        <f>SUM(B68:B73)</f>
        <v>13927703</v>
      </c>
      <c r="C74" s="41">
        <f>SUM(C68:C73)</f>
        <v>13927703</v>
      </c>
      <c r="D74" s="42">
        <f>SUM(D68:D73)</f>
        <v>7301601.5</v>
      </c>
      <c r="E74" s="43">
        <f>SUM(E68:E73)</f>
        <v>0</v>
      </c>
      <c r="F74" s="44">
        <f t="shared" si="5"/>
        <v>52.4</v>
      </c>
      <c r="G74" s="41">
        <f>SUM(G68:G73)</f>
        <v>13753246</v>
      </c>
      <c r="H74" s="42">
        <f>SUM(H68:H73)</f>
        <v>10503068.5</v>
      </c>
      <c r="I74" s="132">
        <f>SUM(I68:I73)</f>
        <v>0</v>
      </c>
      <c r="J74" s="44">
        <f t="shared" si="6"/>
        <v>76.4</v>
      </c>
      <c r="K74" s="41">
        <f>SUM(K68:K73)</f>
        <v>13449586</v>
      </c>
      <c r="L74" s="42">
        <f>SUM(L68:L73)</f>
        <v>13449586</v>
      </c>
      <c r="M74" s="43">
        <f>SUM(M68:M73)</f>
        <v>0</v>
      </c>
      <c r="N74" s="44">
        <f t="shared" si="7"/>
        <v>100</v>
      </c>
      <c r="O74" s="66">
        <f t="shared" si="4"/>
        <v>96.6</v>
      </c>
    </row>
    <row r="75" spans="1:15" ht="15.75" thickBot="1">
      <c r="A75" s="56" t="s">
        <v>55</v>
      </c>
      <c r="B75" s="47">
        <f>B66+B74</f>
        <v>15399906</v>
      </c>
      <c r="C75" s="48">
        <f>C66+C74</f>
        <v>15399906</v>
      </c>
      <c r="D75" s="49">
        <f>D66+D74</f>
        <v>7934540.32</v>
      </c>
      <c r="E75" s="50">
        <f>E66+E74</f>
        <v>103602.5</v>
      </c>
      <c r="F75" s="52">
        <f t="shared" si="5"/>
        <v>52.2</v>
      </c>
      <c r="G75" s="48">
        <f>G66+G74</f>
        <v>15225919</v>
      </c>
      <c r="H75" s="49">
        <f>H66+H74</f>
        <v>11287380.62</v>
      </c>
      <c r="I75" s="168">
        <f>I66+I74</f>
        <v>141432.5</v>
      </c>
      <c r="J75" s="52">
        <f t="shared" si="6"/>
        <v>75.1</v>
      </c>
      <c r="K75" s="48">
        <f>K66+K74</f>
        <v>14798735.19</v>
      </c>
      <c r="L75" s="49">
        <f>L66+L74</f>
        <v>14547647.69</v>
      </c>
      <c r="M75" s="50">
        <f>M66+M74</f>
        <v>251087.5</v>
      </c>
      <c r="N75" s="52">
        <f t="shared" si="7"/>
        <v>100</v>
      </c>
      <c r="O75" s="66">
        <f t="shared" si="4"/>
        <v>96.1</v>
      </c>
    </row>
    <row r="76" spans="1:15" ht="15.75" thickBot="1">
      <c r="A76" s="57" t="s">
        <v>56</v>
      </c>
      <c r="B76" s="58">
        <f>B75-B37</f>
        <v>0</v>
      </c>
      <c r="C76" s="58">
        <f>C75-C37</f>
        <v>0</v>
      </c>
      <c r="D76" s="58">
        <f>D75-D37</f>
        <v>680457.8600000003</v>
      </c>
      <c r="E76" s="58">
        <f>E75-E37</f>
        <v>65632</v>
      </c>
      <c r="F76" s="59" t="e">
        <f t="shared" si="5"/>
        <v>#DIV/0!</v>
      </c>
      <c r="G76" s="58">
        <f>G75-G37</f>
        <v>0</v>
      </c>
      <c r="H76" s="58">
        <f>H75-H37</f>
        <v>584800.2299999986</v>
      </c>
      <c r="I76" s="169">
        <f>I75-I37</f>
        <v>88429</v>
      </c>
      <c r="J76" s="59" t="e">
        <f t="shared" si="6"/>
        <v>#DIV/0!</v>
      </c>
      <c r="K76" s="58">
        <f>K75-K37</f>
        <v>224778.06999999844</v>
      </c>
      <c r="L76" s="58">
        <f>L75-L37</f>
        <v>50416.76999999955</v>
      </c>
      <c r="M76" s="58">
        <f>M75-M37</f>
        <v>174361.3</v>
      </c>
      <c r="N76" s="59">
        <f t="shared" si="7"/>
        <v>100</v>
      </c>
      <c r="O76" s="66" t="e">
        <f t="shared" si="4"/>
        <v>#DIV/0!</v>
      </c>
    </row>
    <row r="77" spans="1:15" s="77" customFormat="1" ht="15.75" thickBot="1">
      <c r="A77" s="129" t="s">
        <v>93</v>
      </c>
      <c r="B77" s="128"/>
      <c r="C77" s="124"/>
      <c r="D77" s="125">
        <f>D76+E76</f>
        <v>746089.8600000003</v>
      </c>
      <c r="E77" s="125"/>
      <c r="F77" s="125"/>
      <c r="G77" s="125"/>
      <c r="H77" s="125">
        <f>H76+I76</f>
        <v>673229.2299999986</v>
      </c>
      <c r="I77" s="125"/>
      <c r="J77" s="125"/>
      <c r="K77" s="125"/>
      <c r="L77" s="125">
        <f>L76+M76</f>
        <v>224778.06999999954</v>
      </c>
      <c r="M77" s="125"/>
      <c r="N77" s="126"/>
      <c r="O77" s="127"/>
    </row>
    <row r="78" ht="15">
      <c r="L78" s="182"/>
    </row>
    <row r="79" spans="1:7" ht="15.75" thickBot="1">
      <c r="A79" s="28" t="s">
        <v>40</v>
      </c>
      <c r="B79" s="118"/>
      <c r="C79" s="87"/>
      <c r="D79" s="178"/>
      <c r="G79" s="164"/>
    </row>
    <row r="80" spans="1:7" ht="15.75" thickBot="1">
      <c r="A80" s="29"/>
      <c r="B80" s="119" t="s">
        <v>10</v>
      </c>
      <c r="C80" s="120" t="s">
        <v>14</v>
      </c>
      <c r="D80" s="185" t="s">
        <v>15</v>
      </c>
      <c r="G80" s="164" t="s">
        <v>125</v>
      </c>
    </row>
    <row r="81" spans="1:7" ht="15">
      <c r="A81" s="30" t="s">
        <v>41</v>
      </c>
      <c r="B81" s="67">
        <v>333574.4</v>
      </c>
      <c r="C81" s="68">
        <v>323016.8</v>
      </c>
      <c r="D81" s="69">
        <v>427659.7</v>
      </c>
      <c r="E81" s="87"/>
      <c r="G81" s="164" t="s">
        <v>126</v>
      </c>
    </row>
    <row r="82" spans="1:7" ht="15">
      <c r="A82" s="30" t="s">
        <v>42</v>
      </c>
      <c r="B82" s="70">
        <v>425</v>
      </c>
      <c r="C82" s="61">
        <v>425</v>
      </c>
      <c r="D82" s="62">
        <v>425</v>
      </c>
      <c r="E82" s="87"/>
      <c r="G82" s="164" t="s">
        <v>127</v>
      </c>
    </row>
    <row r="83" spans="1:7" ht="15">
      <c r="A83" s="30" t="s">
        <v>43</v>
      </c>
      <c r="B83" s="70">
        <v>82974.03</v>
      </c>
      <c r="C83" s="61">
        <v>109939.61</v>
      </c>
      <c r="D83" s="62">
        <v>91137.78</v>
      </c>
      <c r="E83" s="87"/>
      <c r="G83" s="164" t="s">
        <v>128</v>
      </c>
    </row>
    <row r="84" spans="1:7" ht="15">
      <c r="A84" s="30" t="s">
        <v>44</v>
      </c>
      <c r="B84" s="70">
        <v>0</v>
      </c>
      <c r="C84" s="61">
        <v>0</v>
      </c>
      <c r="D84" s="62">
        <v>0</v>
      </c>
      <c r="E84" s="87"/>
      <c r="G84" s="164" t="s">
        <v>129</v>
      </c>
    </row>
    <row r="85" spans="1:7" ht="15">
      <c r="A85" s="30" t="s">
        <v>92</v>
      </c>
      <c r="B85" s="70">
        <v>0</v>
      </c>
      <c r="C85" s="61">
        <v>0</v>
      </c>
      <c r="D85" s="62">
        <v>636427</v>
      </c>
      <c r="E85" s="87" t="s">
        <v>99</v>
      </c>
      <c r="G85" s="164" t="s">
        <v>130</v>
      </c>
    </row>
    <row r="86" spans="1:7" ht="15.75" thickBot="1">
      <c r="A86" s="31" t="s">
        <v>64</v>
      </c>
      <c r="B86" s="71">
        <v>23582.68</v>
      </c>
      <c r="C86" s="64">
        <v>34140.28</v>
      </c>
      <c r="D86" s="65">
        <v>44697.38</v>
      </c>
      <c r="E86" s="87"/>
      <c r="G86" s="16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2012-03-21T09:05:32Z</cp:lastPrinted>
  <dcterms:created xsi:type="dcterms:W3CDTF">2011-02-22T08:19:11Z</dcterms:created>
  <dcterms:modified xsi:type="dcterms:W3CDTF">2013-04-30T06:57:01Z</dcterms:modified>
  <cp:category/>
  <cp:version/>
  <cp:contentType/>
  <cp:contentStatus/>
</cp:coreProperties>
</file>