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855" activeTab="1"/>
  </bookViews>
  <sheets>
    <sheet name="ZUŠ A. Dvořáka" sheetId="1" r:id="rId1"/>
    <sheet name="ZUŠ nám. TGM" sheetId="2" r:id="rId2"/>
    <sheet name="Lis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<sst xmlns="http://schemas.openxmlformats.org/spreadsheetml/2006/main" count="287" uniqueCount="107">
  <si>
    <t>N Á K L A D Y</t>
  </si>
  <si>
    <t>( v Kč)</t>
  </si>
  <si>
    <t>Č.účtu/ukazatel</t>
  </si>
  <si>
    <t>Rozpočet</t>
  </si>
  <si>
    <t>Rozp.upr.</t>
  </si>
  <si>
    <t xml:space="preserve">                   Skutečnost k 30.6.</t>
  </si>
  <si>
    <t>%čerp</t>
  </si>
  <si>
    <t xml:space="preserve">                   Skutečnost k 30.9.</t>
  </si>
  <si>
    <t xml:space="preserve">                   Skutečnost k 31.12.</t>
  </si>
  <si>
    <t>schválený</t>
  </si>
  <si>
    <t>k 30.6.</t>
  </si>
  <si>
    <t>Hl. Č</t>
  </si>
  <si>
    <t>DČ</t>
  </si>
  <si>
    <t>RU</t>
  </si>
  <si>
    <t>k 30.9.</t>
  </si>
  <si>
    <t>k 31.12.</t>
  </si>
  <si>
    <t>501 spotřeba - materiál</t>
  </si>
  <si>
    <t>502 spotřeba - el. energie</t>
  </si>
  <si>
    <t>502 spotřeba - plyn</t>
  </si>
  <si>
    <t>502 spotřeba - voda</t>
  </si>
  <si>
    <t>502 spotřeba - teplo, TUV</t>
  </si>
  <si>
    <t>503 spotř. ost.neskl. ….</t>
  </si>
  <si>
    <t>504 prodané zboží</t>
  </si>
  <si>
    <t xml:space="preserve">511 opr. a údržba </t>
  </si>
  <si>
    <t>512 cestovné</t>
  </si>
  <si>
    <t>518 ostatní služby</t>
  </si>
  <si>
    <t>521-528 nákl. na zaměst.</t>
  </si>
  <si>
    <t>531,532,538,591,595 daně</t>
  </si>
  <si>
    <t>541 smluvní pokuty …</t>
  </si>
  <si>
    <t>542 ost. pokuty a penále</t>
  </si>
  <si>
    <t>543 dary</t>
  </si>
  <si>
    <t>563 kursové ztráty</t>
  </si>
  <si>
    <t>547 manka a škody</t>
  </si>
  <si>
    <t>549 jiné ost. náklady</t>
  </si>
  <si>
    <t>551 odpisy dlouh.maj.</t>
  </si>
  <si>
    <t>555 tvorba zák. rezerv</t>
  </si>
  <si>
    <t>557 odpis pohledávky</t>
  </si>
  <si>
    <t>562 úroky</t>
  </si>
  <si>
    <t>569 ostatní fin. náklady</t>
  </si>
  <si>
    <t>náklady celkem</t>
  </si>
  <si>
    <t xml:space="preserve">Hospodaření s fondy a jměním </t>
  </si>
  <si>
    <t>401 - jmění účetní jedn.</t>
  </si>
  <si>
    <t>411 - fond odměn</t>
  </si>
  <si>
    <t>412 - FKSP</t>
  </si>
  <si>
    <t>413 - rez.fond ze zlep.HV</t>
  </si>
  <si>
    <t>V Ý N O S Y</t>
  </si>
  <si>
    <t>603 výnosy z pronájmu</t>
  </si>
  <si>
    <t>642 ost. pokuty a penále</t>
  </si>
  <si>
    <t>645 výn. z prodeje DNM</t>
  </si>
  <si>
    <t>646 výn. z prodeje DHM</t>
  </si>
  <si>
    <t>648 čerpání fondů</t>
  </si>
  <si>
    <t>662 úroky</t>
  </si>
  <si>
    <t>663 kursové zisky</t>
  </si>
  <si>
    <t>665 výnosy z dl. fin. …</t>
  </si>
  <si>
    <t>vlastní výnosy celkem</t>
  </si>
  <si>
    <t>výnosy celkem</t>
  </si>
  <si>
    <t>hospodářský výsledek</t>
  </si>
  <si>
    <t>Stav pohledávek a závazků</t>
  </si>
  <si>
    <t>pohledávky do splatnosti</t>
  </si>
  <si>
    <t>závazky do splatnosti</t>
  </si>
  <si>
    <t>závazky po splatnosti</t>
  </si>
  <si>
    <t>% čerp</t>
  </si>
  <si>
    <t>RS</t>
  </si>
  <si>
    <t>416 - fond reprod. majetku</t>
  </si>
  <si>
    <t xml:space="preserve">Výsledek hospodaření </t>
  </si>
  <si>
    <t xml:space="preserve">Organizace </t>
  </si>
  <si>
    <t>506 aktivace dlouh.majetku</t>
  </si>
  <si>
    <t>507 aktivace oběž. majetku</t>
  </si>
  <si>
    <t>508 změna stavu zás.vl.výr.</t>
  </si>
  <si>
    <t>513 nákl. na reprezentaci</t>
  </si>
  <si>
    <t>544 prodaný materiál</t>
  </si>
  <si>
    <t>548 tvorba fondů</t>
  </si>
  <si>
    <t>552,553,554 zůst.cena prod.m</t>
  </si>
  <si>
    <t>556 tvorba a zúčt.opr.pol.</t>
  </si>
  <si>
    <t>558 náklady z DDM</t>
  </si>
  <si>
    <t>pohledávky po splatnosti</t>
  </si>
  <si>
    <t>601 výnosy za vl. výrobky</t>
  </si>
  <si>
    <t>602 výnosy z prodeje služeb</t>
  </si>
  <si>
    <t>604 výnosy z prod. zboží</t>
  </si>
  <si>
    <t>641 sml. pokuty a úroky</t>
  </si>
  <si>
    <t>643 výn. z odep. pohledávek</t>
  </si>
  <si>
    <t>644 výnosy z prod. mater.</t>
  </si>
  <si>
    <t>649 ost. výnosy z činnosti</t>
  </si>
  <si>
    <t>669 ost. fin. výnosy</t>
  </si>
  <si>
    <t>671 transfery stát. rozpočet</t>
  </si>
  <si>
    <t>672 transfery - MÚ provoz</t>
  </si>
  <si>
    <r>
      <t xml:space="preserve">        </t>
    </r>
    <r>
      <rPr>
        <sz val="9"/>
        <rFont val="Arial"/>
        <family val="2"/>
      </rPr>
      <t>transfery - MÚ účelové</t>
    </r>
  </si>
  <si>
    <t xml:space="preserve">        transfery - kraj</t>
  </si>
  <si>
    <t>transfery státních fondů</t>
  </si>
  <si>
    <t>transfery Úřad práce</t>
  </si>
  <si>
    <t>transfery - ostatní</t>
  </si>
  <si>
    <t>transfery celkem</t>
  </si>
  <si>
    <t>414 - rez.fond - dary apod.</t>
  </si>
  <si>
    <t>celkový hosp. výsledek</t>
  </si>
  <si>
    <t>1) Škola opakovaně žádá o přístavbu z důvodu špatné střechy a nedostatku místa pro výuku, i nadále počítá</t>
  </si>
  <si>
    <t>až po zateplení budovy.</t>
  </si>
  <si>
    <t>2) Topná tělesa začínají být v havarijním stavu, v průběhu roku už došlo k havárii dvou z nich, byla ale zatím</t>
  </si>
  <si>
    <t>provedena pouze výměna ovládacího mechanismu termoregulačních ventilů a úprava potrubí na vstupu do</t>
  </si>
  <si>
    <t>objektu.</t>
  </si>
  <si>
    <t>tyto prostory rozšířeny na celé patro a bylo nutné je vybavit nábytkem a učebními pomůckami, k tomu</t>
  </si>
  <si>
    <t>byl využit rezervní fond v částce 29 402,- Kč.</t>
  </si>
  <si>
    <t>zúčastnili žáci ze čtyř škol.</t>
  </si>
  <si>
    <t>ZUŠ, Příbram I, nám. nám. T.G.Masaryka 155</t>
  </si>
  <si>
    <t>ZUŠ Antonína  Dvořáka, Příbram III, Jungmannova 351</t>
  </si>
  <si>
    <t>s možností zateplení budovy, kde na rezervním fondu "spoří" prostředky na opravy, které by bylo vhodné provést</t>
  </si>
  <si>
    <t xml:space="preserve">1) Od školního roku 2009/2010 měla škola pronajatou učebnu v Dlouhé ulici, od šk. roku 2012/2013 byly </t>
  </si>
  <si>
    <t>2) ZUŠ byla v roce 2012 MŠMT pověřena pořádáním okresního kola v sólovém a komorním zpěvu, kterého se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</si>
</sst>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_K_č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4" fontId="4" fillId="0" borderId="19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3" fillId="0" borderId="27" xfId="0" applyNumberFormat="1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16" xfId="0" applyBorder="1" applyAlignment="1">
      <alignment/>
    </xf>
    <xf numFmtId="0" fontId="2" fillId="0" borderId="34" xfId="0" applyFont="1" applyBorder="1" applyAlignment="1">
      <alignment horizontal="right"/>
    </xf>
    <xf numFmtId="0" fontId="0" fillId="0" borderId="18" xfId="0" applyBorder="1" applyAlignment="1">
      <alignment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0" borderId="37" xfId="0" applyFill="1" applyBorder="1" applyAlignment="1">
      <alignment/>
    </xf>
    <xf numFmtId="0" fontId="6" fillId="0" borderId="38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40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6" fillId="0" borderId="22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left"/>
    </xf>
    <xf numFmtId="2" fontId="6" fillId="0" borderId="43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2" fontId="6" fillId="0" borderId="31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47" xfId="0" applyNumberFormat="1" applyFon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6" fillId="0" borderId="43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4" fontId="0" fillId="0" borderId="47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45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4" fontId="28" fillId="0" borderId="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38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0" fontId="5" fillId="0" borderId="53" xfId="0" applyFont="1" applyBorder="1" applyAlignment="1">
      <alignment/>
    </xf>
    <xf numFmtId="4" fontId="4" fillId="0" borderId="54" xfId="0" applyNumberFormat="1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4" fontId="4" fillId="0" borderId="55" xfId="0" applyNumberFormat="1" applyFont="1" applyBorder="1" applyAlignment="1">
      <alignment horizontal="right"/>
    </xf>
    <xf numFmtId="4" fontId="28" fillId="0" borderId="26" xfId="0" applyNumberFormat="1" applyFont="1" applyBorder="1" applyAlignment="1">
      <alignment horizontal="center"/>
    </xf>
    <xf numFmtId="4" fontId="28" fillId="0" borderId="26" xfId="0" applyNumberFormat="1" applyFont="1" applyBorder="1" applyAlignment="1">
      <alignment horizontal="right"/>
    </xf>
    <xf numFmtId="0" fontId="28" fillId="0" borderId="26" xfId="0" applyFont="1" applyBorder="1" applyAlignment="1">
      <alignment/>
    </xf>
    <xf numFmtId="0" fontId="28" fillId="0" borderId="52" xfId="0" applyFont="1" applyBorder="1" applyAlignment="1">
      <alignment/>
    </xf>
    <xf numFmtId="4" fontId="28" fillId="0" borderId="56" xfId="0" applyNumberFormat="1" applyFont="1" applyBorder="1" applyAlignment="1">
      <alignment horizontal="center"/>
    </xf>
    <xf numFmtId="0" fontId="28" fillId="0" borderId="24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2" fontId="0" fillId="0" borderId="0" xfId="0" applyNumberFormat="1" applyAlignment="1">
      <alignment horizontal="left"/>
    </xf>
    <xf numFmtId="4" fontId="4" fillId="0" borderId="16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2" fontId="0" fillId="0" borderId="0" xfId="0" applyNumberFormat="1" applyAlignment="1">
      <alignment/>
    </xf>
    <xf numFmtId="4" fontId="4" fillId="0" borderId="20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/>
    </xf>
    <xf numFmtId="4" fontId="6" fillId="0" borderId="24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ZU&#352;\ZU&#352;%20TGM\Rozbory2012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azakova\Plocha\ROZBORY\Rozbory%203.%20Q.%202012\ZU&#352;\ZU&#352;%20A.%20Dvo&#345;&#225;ka\Rozborov&#225;%20zpr&#225;va%20-2012%20(2)_1-9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daje v rozborech"/>
      <sheetName val="Výnosy"/>
      <sheetName val="Nákla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zoomScalePageLayoutView="0" workbookViewId="0" topLeftCell="C76">
      <selection activeCell="P85" sqref="P85"/>
    </sheetView>
  </sheetViews>
  <sheetFormatPr defaultColWidth="9.140625" defaultRowHeight="15"/>
  <cols>
    <col min="1" max="1" width="22.421875" style="0" customWidth="1"/>
    <col min="2" max="2" width="13.7109375" style="108" customWidth="1"/>
    <col min="3" max="3" width="14.421875" style="108" customWidth="1"/>
    <col min="4" max="4" width="12.7109375" style="108" customWidth="1"/>
    <col min="5" max="5" width="12.7109375" style="0" customWidth="1"/>
    <col min="6" max="6" width="6.57421875" style="0" customWidth="1"/>
    <col min="7" max="7" width="14.00390625" style="108" customWidth="1"/>
    <col min="8" max="8" width="13.140625" style="108" customWidth="1"/>
    <col min="9" max="9" width="12.7109375" style="0" customWidth="1"/>
    <col min="10" max="10" width="6.57421875" style="0" customWidth="1"/>
    <col min="11" max="11" width="13.57421875" style="108" customWidth="1"/>
    <col min="12" max="12" width="12.7109375" style="108" customWidth="1"/>
    <col min="13" max="13" width="12.7109375" style="0" customWidth="1"/>
    <col min="14" max="14" width="6.57421875" style="0" customWidth="1"/>
    <col min="15" max="15" width="7.00390625" style="0" bestFit="1" customWidth="1"/>
  </cols>
  <sheetData>
    <row r="1" spans="1:14" ht="15">
      <c r="A1" s="68" t="s">
        <v>64</v>
      </c>
      <c r="B1" s="69"/>
      <c r="C1" s="69"/>
      <c r="D1" s="70"/>
      <c r="E1" s="71" t="s">
        <v>65</v>
      </c>
      <c r="F1" s="68"/>
      <c r="G1" s="69" t="s">
        <v>103</v>
      </c>
      <c r="H1" s="70"/>
      <c r="I1" s="70"/>
      <c r="J1" s="68"/>
      <c r="K1" s="72"/>
      <c r="L1" s="70"/>
      <c r="N1" s="68"/>
    </row>
    <row r="2" spans="1:14" ht="16.5" thickBot="1">
      <c r="A2" s="73" t="s">
        <v>0</v>
      </c>
      <c r="B2" s="74" t="s">
        <v>1</v>
      </c>
      <c r="C2" s="74"/>
      <c r="D2" s="70"/>
      <c r="E2" s="70"/>
      <c r="F2" s="73"/>
      <c r="G2" s="74"/>
      <c r="H2" s="70"/>
      <c r="I2" s="70"/>
      <c r="J2" s="73"/>
      <c r="K2" s="75"/>
      <c r="L2" s="70"/>
      <c r="N2" s="73"/>
    </row>
    <row r="3" spans="1:15" ht="15">
      <c r="A3" s="28" t="s">
        <v>2</v>
      </c>
      <c r="B3" s="76" t="s">
        <v>3</v>
      </c>
      <c r="C3" s="77" t="s">
        <v>4</v>
      </c>
      <c r="D3" s="78" t="s">
        <v>5</v>
      </c>
      <c r="E3" s="79"/>
      <c r="F3" s="30" t="s">
        <v>6</v>
      </c>
      <c r="G3" s="80" t="s">
        <v>4</v>
      </c>
      <c r="H3" s="78" t="s">
        <v>7</v>
      </c>
      <c r="I3" s="79"/>
      <c r="J3" s="30" t="s">
        <v>6</v>
      </c>
      <c r="K3" s="81" t="s">
        <v>4</v>
      </c>
      <c r="L3" s="78" t="s">
        <v>8</v>
      </c>
      <c r="M3" s="29"/>
      <c r="N3" s="30" t="s">
        <v>6</v>
      </c>
      <c r="O3" s="20" t="s">
        <v>61</v>
      </c>
    </row>
    <row r="4" spans="1:15" ht="15.75" customHeight="1" thickBot="1">
      <c r="A4" s="31"/>
      <c r="B4" s="82" t="s">
        <v>9</v>
      </c>
      <c r="C4" s="83" t="s">
        <v>10</v>
      </c>
      <c r="D4" s="84" t="s">
        <v>11</v>
      </c>
      <c r="E4" s="84" t="s">
        <v>12</v>
      </c>
      <c r="F4" s="33" t="s">
        <v>13</v>
      </c>
      <c r="G4" s="85" t="s">
        <v>14</v>
      </c>
      <c r="H4" s="84" t="s">
        <v>11</v>
      </c>
      <c r="I4" s="84" t="s">
        <v>12</v>
      </c>
      <c r="J4" s="33" t="s">
        <v>13</v>
      </c>
      <c r="K4" s="86" t="s">
        <v>15</v>
      </c>
      <c r="L4" s="84" t="s">
        <v>11</v>
      </c>
      <c r="M4" s="32" t="s">
        <v>12</v>
      </c>
      <c r="N4" s="33" t="s">
        <v>13</v>
      </c>
      <c r="O4" s="21" t="s">
        <v>62</v>
      </c>
    </row>
    <row r="5" spans="1:15" ht="15.75" customHeight="1">
      <c r="A5" s="34" t="s">
        <v>16</v>
      </c>
      <c r="B5" s="22">
        <v>144000</v>
      </c>
      <c r="C5" s="22">
        <v>144000</v>
      </c>
      <c r="D5" s="59">
        <v>62239.8</v>
      </c>
      <c r="E5" s="59"/>
      <c r="F5" s="35">
        <f>ROUND((D5+E5)/(C5/100),1)</f>
        <v>43.2</v>
      </c>
      <c r="G5" s="144">
        <v>144000</v>
      </c>
      <c r="H5" s="145">
        <v>53883.2</v>
      </c>
      <c r="I5" s="145"/>
      <c r="J5" s="35">
        <f>ROUND((H5+I5)/(G5/100),1)</f>
        <v>37.4</v>
      </c>
      <c r="K5" s="88"/>
      <c r="L5" s="59"/>
      <c r="M5" s="59"/>
      <c r="N5" s="35" t="e">
        <f>ROUND((L5+M5)/(K5/100),1)</f>
        <v>#DIV/0!</v>
      </c>
      <c r="O5" s="1">
        <f>ROUND((D5+E5)/(B5/100),1)</f>
        <v>43.2</v>
      </c>
    </row>
    <row r="6" spans="1:15" ht="15.75" customHeight="1">
      <c r="A6" s="36" t="s">
        <v>17</v>
      </c>
      <c r="B6" s="23">
        <v>65000</v>
      </c>
      <c r="C6" s="23">
        <v>65000</v>
      </c>
      <c r="D6" s="61">
        <v>48669</v>
      </c>
      <c r="E6" s="61"/>
      <c r="F6" s="37">
        <f aca="true" t="shared" si="0" ref="F6:F37">ROUND((D6+E6)/(C6/100),1)</f>
        <v>74.9</v>
      </c>
      <c r="G6" s="146">
        <v>74218</v>
      </c>
      <c r="H6" s="147">
        <v>58649</v>
      </c>
      <c r="I6" s="147"/>
      <c r="J6" s="37">
        <f aca="true" t="shared" si="1" ref="J6:J37">ROUND((H6+I6)/(G6/100),1)</f>
        <v>79</v>
      </c>
      <c r="K6" s="90"/>
      <c r="L6" s="61"/>
      <c r="M6" s="61"/>
      <c r="N6" s="37" t="e">
        <f aca="true" t="shared" si="2" ref="N6:N37">ROUND((L6+M6)/(K6/100),1)</f>
        <v>#DIV/0!</v>
      </c>
      <c r="O6" s="1">
        <f aca="true" t="shared" si="3" ref="O6:O37">ROUND((D6+E6)/(B6/100),1)</f>
        <v>74.9</v>
      </c>
    </row>
    <row r="7" spans="1:15" ht="15.75" customHeight="1">
      <c r="A7" s="36" t="s">
        <v>18</v>
      </c>
      <c r="B7" s="23"/>
      <c r="C7" s="23"/>
      <c r="D7" s="61"/>
      <c r="E7" s="61"/>
      <c r="F7" s="37" t="e">
        <f t="shared" si="0"/>
        <v>#DIV/0!</v>
      </c>
      <c r="G7" s="146"/>
      <c r="H7" s="147"/>
      <c r="I7" s="147"/>
      <c r="J7" s="37" t="e">
        <f t="shared" si="1"/>
        <v>#DIV/0!</v>
      </c>
      <c r="K7" s="90"/>
      <c r="L7" s="61"/>
      <c r="M7" s="61"/>
      <c r="N7" s="37" t="e">
        <f t="shared" si="2"/>
        <v>#DIV/0!</v>
      </c>
      <c r="O7" s="1" t="e">
        <f t="shared" si="3"/>
        <v>#DIV/0!</v>
      </c>
    </row>
    <row r="8" spans="1:15" ht="15.75" customHeight="1">
      <c r="A8" s="36" t="s">
        <v>19</v>
      </c>
      <c r="B8" s="23">
        <v>15000</v>
      </c>
      <c r="C8" s="23">
        <v>15000</v>
      </c>
      <c r="D8" s="61">
        <v>4099</v>
      </c>
      <c r="E8" s="61"/>
      <c r="F8" s="37">
        <f t="shared" si="0"/>
        <v>27.3</v>
      </c>
      <c r="G8" s="146">
        <v>15000</v>
      </c>
      <c r="H8" s="147">
        <v>6928</v>
      </c>
      <c r="I8" s="147"/>
      <c r="J8" s="37">
        <f t="shared" si="1"/>
        <v>46.2</v>
      </c>
      <c r="K8" s="90"/>
      <c r="L8" s="61"/>
      <c r="M8" s="61"/>
      <c r="N8" s="37" t="e">
        <f t="shared" si="2"/>
        <v>#DIV/0!</v>
      </c>
      <c r="O8" s="1">
        <f t="shared" si="3"/>
        <v>27.3</v>
      </c>
    </row>
    <row r="9" spans="1:15" ht="15.75" customHeight="1">
      <c r="A9" s="36" t="s">
        <v>20</v>
      </c>
      <c r="B9" s="23">
        <v>218000</v>
      </c>
      <c r="C9" s="23">
        <v>218000</v>
      </c>
      <c r="D9" s="61">
        <v>129833</v>
      </c>
      <c r="E9" s="61"/>
      <c r="F9" s="37">
        <f t="shared" si="0"/>
        <v>59.6</v>
      </c>
      <c r="G9" s="146">
        <v>218000</v>
      </c>
      <c r="H9" s="147">
        <v>133881</v>
      </c>
      <c r="I9" s="147"/>
      <c r="J9" s="37">
        <f t="shared" si="1"/>
        <v>61.4</v>
      </c>
      <c r="K9" s="90"/>
      <c r="L9" s="61"/>
      <c r="M9" s="61"/>
      <c r="N9" s="37" t="e">
        <f t="shared" si="2"/>
        <v>#DIV/0!</v>
      </c>
      <c r="O9" s="1">
        <f t="shared" si="3"/>
        <v>59.6</v>
      </c>
    </row>
    <row r="10" spans="1:15" ht="15.75" customHeight="1">
      <c r="A10" s="36" t="s">
        <v>21</v>
      </c>
      <c r="B10" s="23"/>
      <c r="C10" s="23"/>
      <c r="D10" s="61"/>
      <c r="E10" s="61"/>
      <c r="F10" s="37" t="e">
        <f t="shared" si="0"/>
        <v>#DIV/0!</v>
      </c>
      <c r="G10" s="146"/>
      <c r="H10" s="147"/>
      <c r="I10" s="147"/>
      <c r="J10" s="37" t="e">
        <f t="shared" si="1"/>
        <v>#DIV/0!</v>
      </c>
      <c r="K10" s="90"/>
      <c r="L10" s="61"/>
      <c r="M10" s="61"/>
      <c r="N10" s="37" t="e">
        <f t="shared" si="2"/>
        <v>#DIV/0!</v>
      </c>
      <c r="O10" s="1" t="e">
        <f t="shared" si="3"/>
        <v>#DIV/0!</v>
      </c>
    </row>
    <row r="11" spans="1:15" ht="15.75" customHeight="1">
      <c r="A11" s="36" t="s">
        <v>22</v>
      </c>
      <c r="B11" s="23"/>
      <c r="C11" s="23"/>
      <c r="D11" s="61"/>
      <c r="E11" s="61"/>
      <c r="F11" s="37" t="e">
        <f t="shared" si="0"/>
        <v>#DIV/0!</v>
      </c>
      <c r="G11" s="146"/>
      <c r="H11" s="147"/>
      <c r="I11" s="147"/>
      <c r="J11" s="37" t="e">
        <f t="shared" si="1"/>
        <v>#DIV/0!</v>
      </c>
      <c r="K11" s="90"/>
      <c r="L11" s="61"/>
      <c r="M11" s="61"/>
      <c r="N11" s="37" t="e">
        <f t="shared" si="2"/>
        <v>#DIV/0!</v>
      </c>
      <c r="O11" s="1" t="e">
        <f t="shared" si="3"/>
        <v>#DIV/0!</v>
      </c>
    </row>
    <row r="12" spans="1:15" ht="15.75" customHeight="1">
      <c r="A12" s="36" t="s">
        <v>66</v>
      </c>
      <c r="B12" s="23"/>
      <c r="C12" s="23"/>
      <c r="D12" s="61"/>
      <c r="E12" s="61"/>
      <c r="F12" s="37" t="e">
        <f t="shared" si="0"/>
        <v>#DIV/0!</v>
      </c>
      <c r="G12" s="146"/>
      <c r="H12" s="147"/>
      <c r="I12" s="147"/>
      <c r="J12" s="37" t="e">
        <f t="shared" si="1"/>
        <v>#DIV/0!</v>
      </c>
      <c r="K12" s="90"/>
      <c r="L12" s="61"/>
      <c r="M12" s="61"/>
      <c r="N12" s="37" t="e">
        <f t="shared" si="2"/>
        <v>#DIV/0!</v>
      </c>
      <c r="O12" s="1" t="e">
        <f t="shared" si="3"/>
        <v>#DIV/0!</v>
      </c>
    </row>
    <row r="13" spans="1:15" ht="15.75" customHeight="1">
      <c r="A13" s="36" t="s">
        <v>67</v>
      </c>
      <c r="B13" s="23"/>
      <c r="C13" s="23"/>
      <c r="D13" s="61"/>
      <c r="E13" s="61"/>
      <c r="F13" s="37" t="e">
        <f t="shared" si="0"/>
        <v>#DIV/0!</v>
      </c>
      <c r="G13" s="146"/>
      <c r="H13" s="147"/>
      <c r="I13" s="147"/>
      <c r="J13" s="37" t="e">
        <f t="shared" si="1"/>
        <v>#DIV/0!</v>
      </c>
      <c r="K13" s="90"/>
      <c r="L13" s="61"/>
      <c r="M13" s="61"/>
      <c r="N13" s="37" t="e">
        <f t="shared" si="2"/>
        <v>#DIV/0!</v>
      </c>
      <c r="O13" s="1" t="e">
        <f t="shared" si="3"/>
        <v>#DIV/0!</v>
      </c>
    </row>
    <row r="14" spans="1:15" ht="15.75" customHeight="1">
      <c r="A14" s="36" t="s">
        <v>68</v>
      </c>
      <c r="B14" s="23"/>
      <c r="C14" s="23"/>
      <c r="D14" s="61"/>
      <c r="E14" s="61"/>
      <c r="F14" s="37" t="e">
        <f t="shared" si="0"/>
        <v>#DIV/0!</v>
      </c>
      <c r="G14" s="146"/>
      <c r="H14" s="147"/>
      <c r="I14" s="147"/>
      <c r="J14" s="37" t="e">
        <f t="shared" si="1"/>
        <v>#DIV/0!</v>
      </c>
      <c r="K14" s="90"/>
      <c r="L14" s="61"/>
      <c r="M14" s="61"/>
      <c r="N14" s="37" t="e">
        <f t="shared" si="2"/>
        <v>#DIV/0!</v>
      </c>
      <c r="O14" s="1" t="e">
        <f t="shared" si="3"/>
        <v>#DIV/0!</v>
      </c>
    </row>
    <row r="15" spans="1:15" ht="15.75" customHeight="1">
      <c r="A15" s="36" t="s">
        <v>23</v>
      </c>
      <c r="B15" s="23">
        <v>185000</v>
      </c>
      <c r="C15" s="23">
        <v>185000</v>
      </c>
      <c r="D15" s="61">
        <v>50307.68</v>
      </c>
      <c r="E15" s="61"/>
      <c r="F15" s="37">
        <f t="shared" si="0"/>
        <v>27.2</v>
      </c>
      <c r="G15" s="146">
        <v>185000</v>
      </c>
      <c r="H15" s="147">
        <v>59894.68</v>
      </c>
      <c r="I15" s="147"/>
      <c r="J15" s="37">
        <f t="shared" si="1"/>
        <v>32.4</v>
      </c>
      <c r="K15" s="90"/>
      <c r="L15" s="61"/>
      <c r="M15" s="61"/>
      <c r="N15" s="37" t="e">
        <f t="shared" si="2"/>
        <v>#DIV/0!</v>
      </c>
      <c r="O15" s="1">
        <f t="shared" si="3"/>
        <v>27.2</v>
      </c>
    </row>
    <row r="16" spans="1:15" ht="15.75" customHeight="1">
      <c r="A16" s="36" t="s">
        <v>24</v>
      </c>
      <c r="B16" s="23">
        <v>10000</v>
      </c>
      <c r="C16" s="23">
        <v>10000</v>
      </c>
      <c r="D16" s="61">
        <v>3759</v>
      </c>
      <c r="E16" s="61"/>
      <c r="F16" s="37">
        <f t="shared" si="0"/>
        <v>37.6</v>
      </c>
      <c r="G16" s="146">
        <v>10000</v>
      </c>
      <c r="H16" s="147">
        <v>7091</v>
      </c>
      <c r="I16" s="147"/>
      <c r="J16" s="37">
        <f t="shared" si="1"/>
        <v>70.9</v>
      </c>
      <c r="K16" s="90"/>
      <c r="L16" s="61"/>
      <c r="M16" s="61"/>
      <c r="N16" s="37" t="e">
        <f t="shared" si="2"/>
        <v>#DIV/0!</v>
      </c>
      <c r="O16" s="1">
        <f t="shared" si="3"/>
        <v>37.6</v>
      </c>
    </row>
    <row r="17" spans="1:15" ht="15.75" customHeight="1">
      <c r="A17" s="36" t="s">
        <v>69</v>
      </c>
      <c r="B17" s="23">
        <v>5390</v>
      </c>
      <c r="C17" s="23">
        <v>5390</v>
      </c>
      <c r="D17" s="61">
        <v>268</v>
      </c>
      <c r="E17" s="61"/>
      <c r="F17" s="37">
        <f t="shared" si="0"/>
        <v>5</v>
      </c>
      <c r="G17" s="146">
        <v>3000</v>
      </c>
      <c r="H17" s="147">
        <v>37</v>
      </c>
      <c r="I17" s="147"/>
      <c r="J17" s="37">
        <f t="shared" si="1"/>
        <v>1.2</v>
      </c>
      <c r="K17" s="90"/>
      <c r="L17" s="61"/>
      <c r="M17" s="61"/>
      <c r="N17" s="37" t="e">
        <f t="shared" si="2"/>
        <v>#DIV/0!</v>
      </c>
      <c r="O17" s="1">
        <f t="shared" si="3"/>
        <v>5</v>
      </c>
    </row>
    <row r="18" spans="1:15" ht="15.75" customHeight="1">
      <c r="A18" s="36" t="s">
        <v>25</v>
      </c>
      <c r="B18" s="23">
        <v>210000</v>
      </c>
      <c r="C18" s="23">
        <v>210000</v>
      </c>
      <c r="D18" s="61">
        <v>87527.8</v>
      </c>
      <c r="E18" s="61"/>
      <c r="F18" s="37">
        <f t="shared" si="0"/>
        <v>41.7</v>
      </c>
      <c r="G18" s="146">
        <v>210000</v>
      </c>
      <c r="H18" s="147">
        <v>137966.8</v>
      </c>
      <c r="I18" s="147"/>
      <c r="J18" s="37">
        <f t="shared" si="1"/>
        <v>65.7</v>
      </c>
      <c r="K18" s="90"/>
      <c r="L18" s="61"/>
      <c r="M18" s="61"/>
      <c r="N18" s="37" t="e">
        <f t="shared" si="2"/>
        <v>#DIV/0!</v>
      </c>
      <c r="O18" s="1">
        <f t="shared" si="3"/>
        <v>41.7</v>
      </c>
    </row>
    <row r="19" spans="1:15" ht="15.75" customHeight="1">
      <c r="A19" s="36" t="s">
        <v>26</v>
      </c>
      <c r="B19" s="23">
        <v>6030385</v>
      </c>
      <c r="C19" s="23">
        <v>6030385</v>
      </c>
      <c r="D19" s="61">
        <v>3160569.6</v>
      </c>
      <c r="E19" s="61"/>
      <c r="F19" s="37">
        <f t="shared" si="0"/>
        <v>52.4</v>
      </c>
      <c r="G19" s="146">
        <v>5843530</v>
      </c>
      <c r="H19" s="147">
        <v>4274088.6</v>
      </c>
      <c r="I19" s="147"/>
      <c r="J19" s="37">
        <f t="shared" si="1"/>
        <v>73.1</v>
      </c>
      <c r="K19" s="90"/>
      <c r="L19" s="61"/>
      <c r="M19" s="61"/>
      <c r="N19" s="37" t="e">
        <f t="shared" si="2"/>
        <v>#DIV/0!</v>
      </c>
      <c r="O19" s="1">
        <f t="shared" si="3"/>
        <v>52.4</v>
      </c>
    </row>
    <row r="20" spans="1:15" ht="15.75" customHeight="1">
      <c r="A20" s="36" t="s">
        <v>27</v>
      </c>
      <c r="B20" s="23"/>
      <c r="C20" s="23"/>
      <c r="D20" s="61"/>
      <c r="E20" s="61"/>
      <c r="F20" s="37" t="e">
        <f t="shared" si="0"/>
        <v>#DIV/0!</v>
      </c>
      <c r="G20" s="146"/>
      <c r="H20" s="147"/>
      <c r="I20" s="147"/>
      <c r="J20" s="37" t="e">
        <f t="shared" si="1"/>
        <v>#DIV/0!</v>
      </c>
      <c r="K20" s="90"/>
      <c r="L20" s="61"/>
      <c r="M20" s="61"/>
      <c r="N20" s="37" t="e">
        <f t="shared" si="2"/>
        <v>#DIV/0!</v>
      </c>
      <c r="O20" s="1" t="e">
        <f t="shared" si="3"/>
        <v>#DIV/0!</v>
      </c>
    </row>
    <row r="21" spans="1:15" ht="15.75" customHeight="1">
      <c r="A21" s="36" t="s">
        <v>28</v>
      </c>
      <c r="B21" s="23"/>
      <c r="C21" s="23"/>
      <c r="D21" s="61"/>
      <c r="E21" s="61"/>
      <c r="F21" s="37" t="e">
        <f t="shared" si="0"/>
        <v>#DIV/0!</v>
      </c>
      <c r="G21" s="146"/>
      <c r="H21" s="147"/>
      <c r="I21" s="147"/>
      <c r="J21" s="37" t="e">
        <f t="shared" si="1"/>
        <v>#DIV/0!</v>
      </c>
      <c r="K21" s="90"/>
      <c r="L21" s="61"/>
      <c r="M21" s="61"/>
      <c r="N21" s="37" t="e">
        <f t="shared" si="2"/>
        <v>#DIV/0!</v>
      </c>
      <c r="O21" s="1" t="e">
        <f t="shared" si="3"/>
        <v>#DIV/0!</v>
      </c>
    </row>
    <row r="22" spans="1:15" ht="15.75" customHeight="1">
      <c r="A22" s="36" t="s">
        <v>29</v>
      </c>
      <c r="B22" s="23"/>
      <c r="C22" s="23"/>
      <c r="D22" s="61"/>
      <c r="E22" s="61"/>
      <c r="F22" s="37" t="e">
        <f t="shared" si="0"/>
        <v>#DIV/0!</v>
      </c>
      <c r="G22" s="146"/>
      <c r="H22" s="147"/>
      <c r="I22" s="147"/>
      <c r="J22" s="37" t="e">
        <f t="shared" si="1"/>
        <v>#DIV/0!</v>
      </c>
      <c r="K22" s="90"/>
      <c r="L22" s="61"/>
      <c r="M22" s="61"/>
      <c r="N22" s="37" t="e">
        <f t="shared" si="2"/>
        <v>#DIV/0!</v>
      </c>
      <c r="O22" s="1" t="e">
        <f t="shared" si="3"/>
        <v>#DIV/0!</v>
      </c>
    </row>
    <row r="23" spans="1:15" ht="15.75" customHeight="1">
      <c r="A23" s="36" t="s">
        <v>30</v>
      </c>
      <c r="B23" s="23"/>
      <c r="C23" s="23"/>
      <c r="D23" s="61"/>
      <c r="E23" s="61"/>
      <c r="F23" s="37" t="e">
        <f t="shared" si="0"/>
        <v>#DIV/0!</v>
      </c>
      <c r="G23" s="146"/>
      <c r="H23" s="147"/>
      <c r="I23" s="147"/>
      <c r="J23" s="37" t="e">
        <f t="shared" si="1"/>
        <v>#DIV/0!</v>
      </c>
      <c r="K23" s="90"/>
      <c r="L23" s="61"/>
      <c r="M23" s="61"/>
      <c r="N23" s="37" t="e">
        <f t="shared" si="2"/>
        <v>#DIV/0!</v>
      </c>
      <c r="O23" s="1" t="e">
        <f t="shared" si="3"/>
        <v>#DIV/0!</v>
      </c>
    </row>
    <row r="24" spans="1:15" ht="15.75" customHeight="1">
      <c r="A24" s="36" t="s">
        <v>70</v>
      </c>
      <c r="B24" s="23"/>
      <c r="C24" s="23"/>
      <c r="D24" s="61"/>
      <c r="E24" s="61"/>
      <c r="F24" s="37" t="e">
        <f t="shared" si="0"/>
        <v>#DIV/0!</v>
      </c>
      <c r="G24" s="146"/>
      <c r="H24" s="147"/>
      <c r="I24" s="147"/>
      <c r="J24" s="37" t="e">
        <f t="shared" si="1"/>
        <v>#DIV/0!</v>
      </c>
      <c r="K24" s="90"/>
      <c r="L24" s="61"/>
      <c r="M24" s="61"/>
      <c r="N24" s="37" t="e">
        <f t="shared" si="2"/>
        <v>#DIV/0!</v>
      </c>
      <c r="O24" s="1" t="e">
        <f t="shared" si="3"/>
        <v>#DIV/0!</v>
      </c>
    </row>
    <row r="25" spans="1:15" ht="15.75" customHeight="1">
      <c r="A25" s="36" t="s">
        <v>31</v>
      </c>
      <c r="B25" s="23"/>
      <c r="C25" s="23"/>
      <c r="D25" s="61"/>
      <c r="E25" s="61"/>
      <c r="F25" s="37" t="e">
        <f t="shared" si="0"/>
        <v>#DIV/0!</v>
      </c>
      <c r="G25" s="146"/>
      <c r="H25" s="147"/>
      <c r="I25" s="147"/>
      <c r="J25" s="37" t="e">
        <f t="shared" si="1"/>
        <v>#DIV/0!</v>
      </c>
      <c r="K25" s="90"/>
      <c r="L25" s="61"/>
      <c r="M25" s="61"/>
      <c r="N25" s="37" t="e">
        <f t="shared" si="2"/>
        <v>#DIV/0!</v>
      </c>
      <c r="O25" s="1" t="e">
        <f t="shared" si="3"/>
        <v>#DIV/0!</v>
      </c>
    </row>
    <row r="26" spans="1:15" ht="15.75" customHeight="1">
      <c r="A26" s="36" t="s">
        <v>32</v>
      </c>
      <c r="B26" s="23"/>
      <c r="C26" s="23"/>
      <c r="D26" s="61"/>
      <c r="E26" s="61"/>
      <c r="F26" s="37" t="e">
        <f t="shared" si="0"/>
        <v>#DIV/0!</v>
      </c>
      <c r="G26" s="146"/>
      <c r="H26" s="147"/>
      <c r="I26" s="147"/>
      <c r="J26" s="37" t="e">
        <f t="shared" si="1"/>
        <v>#DIV/0!</v>
      </c>
      <c r="K26" s="90"/>
      <c r="L26" s="61"/>
      <c r="M26" s="61"/>
      <c r="N26" s="37" t="e">
        <f t="shared" si="2"/>
        <v>#DIV/0!</v>
      </c>
      <c r="O26" s="1" t="e">
        <f t="shared" si="3"/>
        <v>#DIV/0!</v>
      </c>
    </row>
    <row r="27" spans="1:15" ht="15.75" customHeight="1">
      <c r="A27" s="36" t="s">
        <v>71</v>
      </c>
      <c r="B27" s="23"/>
      <c r="C27" s="23"/>
      <c r="D27" s="61"/>
      <c r="E27" s="61"/>
      <c r="F27" s="37" t="e">
        <f t="shared" si="0"/>
        <v>#DIV/0!</v>
      </c>
      <c r="G27" s="146"/>
      <c r="H27" s="147"/>
      <c r="I27" s="147"/>
      <c r="J27" s="37" t="e">
        <f t="shared" si="1"/>
        <v>#DIV/0!</v>
      </c>
      <c r="K27" s="90"/>
      <c r="L27" s="61"/>
      <c r="M27" s="61"/>
      <c r="N27" s="37" t="e">
        <f t="shared" si="2"/>
        <v>#DIV/0!</v>
      </c>
      <c r="O27" s="1" t="e">
        <f t="shared" si="3"/>
        <v>#DIV/0!</v>
      </c>
    </row>
    <row r="28" spans="1:15" ht="15.75" customHeight="1">
      <c r="A28" s="36" t="s">
        <v>33</v>
      </c>
      <c r="B28" s="23">
        <v>1000</v>
      </c>
      <c r="C28" s="23">
        <v>1000</v>
      </c>
      <c r="D28" s="61">
        <v>0</v>
      </c>
      <c r="E28" s="61"/>
      <c r="F28" s="37">
        <f t="shared" si="0"/>
        <v>0</v>
      </c>
      <c r="G28" s="146">
        <v>1000</v>
      </c>
      <c r="H28" s="147">
        <v>0</v>
      </c>
      <c r="I28" s="147"/>
      <c r="J28" s="37">
        <f t="shared" si="1"/>
        <v>0</v>
      </c>
      <c r="K28" s="90"/>
      <c r="L28" s="61"/>
      <c r="M28" s="61"/>
      <c r="N28" s="37" t="e">
        <f t="shared" si="2"/>
        <v>#DIV/0!</v>
      </c>
      <c r="O28" s="1">
        <f t="shared" si="3"/>
        <v>0</v>
      </c>
    </row>
    <row r="29" spans="1:15" ht="15.75" customHeight="1">
      <c r="A29" s="36" t="s">
        <v>34</v>
      </c>
      <c r="B29" s="23">
        <v>1044</v>
      </c>
      <c r="C29" s="23">
        <v>1044</v>
      </c>
      <c r="D29" s="61">
        <v>522</v>
      </c>
      <c r="E29" s="61"/>
      <c r="F29" s="37">
        <f t="shared" si="0"/>
        <v>50</v>
      </c>
      <c r="G29" s="146">
        <v>6216</v>
      </c>
      <c r="H29" s="147">
        <v>2077</v>
      </c>
      <c r="I29" s="147"/>
      <c r="J29" s="37">
        <f t="shared" si="1"/>
        <v>33.4</v>
      </c>
      <c r="K29" s="90"/>
      <c r="L29" s="61"/>
      <c r="M29" s="61"/>
      <c r="N29" s="37" t="e">
        <f t="shared" si="2"/>
        <v>#DIV/0!</v>
      </c>
      <c r="O29" s="1">
        <f t="shared" si="3"/>
        <v>50</v>
      </c>
    </row>
    <row r="30" spans="1:15" ht="15.75" customHeight="1">
      <c r="A30" s="36" t="s">
        <v>72</v>
      </c>
      <c r="B30" s="23"/>
      <c r="C30" s="23"/>
      <c r="D30" s="61"/>
      <c r="E30" s="61"/>
      <c r="F30" s="37" t="e">
        <f t="shared" si="0"/>
        <v>#DIV/0!</v>
      </c>
      <c r="G30" s="146"/>
      <c r="H30" s="147"/>
      <c r="I30" s="147"/>
      <c r="J30" s="37" t="e">
        <f t="shared" si="1"/>
        <v>#DIV/0!</v>
      </c>
      <c r="K30" s="90"/>
      <c r="L30" s="61"/>
      <c r="M30" s="61"/>
      <c r="N30" s="37" t="e">
        <f t="shared" si="2"/>
        <v>#DIV/0!</v>
      </c>
      <c r="O30" s="1" t="e">
        <f t="shared" si="3"/>
        <v>#DIV/0!</v>
      </c>
    </row>
    <row r="31" spans="1:15" ht="15.75" customHeight="1">
      <c r="A31" s="36" t="s">
        <v>35</v>
      </c>
      <c r="B31" s="23"/>
      <c r="C31" s="23"/>
      <c r="D31" s="61"/>
      <c r="E31" s="61"/>
      <c r="F31" s="37" t="e">
        <f t="shared" si="0"/>
        <v>#DIV/0!</v>
      </c>
      <c r="G31" s="146"/>
      <c r="H31" s="147"/>
      <c r="I31" s="147"/>
      <c r="J31" s="37" t="e">
        <f t="shared" si="1"/>
        <v>#DIV/0!</v>
      </c>
      <c r="K31" s="90"/>
      <c r="L31" s="61"/>
      <c r="M31" s="61"/>
      <c r="N31" s="37" t="e">
        <f t="shared" si="2"/>
        <v>#DIV/0!</v>
      </c>
      <c r="O31" s="1" t="e">
        <f t="shared" si="3"/>
        <v>#DIV/0!</v>
      </c>
    </row>
    <row r="32" spans="1:15" ht="15">
      <c r="A32" s="36" t="s">
        <v>73</v>
      </c>
      <c r="B32" s="23"/>
      <c r="C32" s="23"/>
      <c r="D32" s="61"/>
      <c r="E32" s="61"/>
      <c r="F32" s="37" t="e">
        <f t="shared" si="0"/>
        <v>#DIV/0!</v>
      </c>
      <c r="G32" s="146"/>
      <c r="H32" s="147"/>
      <c r="I32" s="147"/>
      <c r="J32" s="37" t="e">
        <f t="shared" si="1"/>
        <v>#DIV/0!</v>
      </c>
      <c r="K32" s="90"/>
      <c r="L32" s="61"/>
      <c r="M32" s="61"/>
      <c r="N32" s="37" t="e">
        <f t="shared" si="2"/>
        <v>#DIV/0!</v>
      </c>
      <c r="O32" s="1" t="e">
        <f t="shared" si="3"/>
        <v>#DIV/0!</v>
      </c>
    </row>
    <row r="33" spans="1:15" ht="15">
      <c r="A33" s="36" t="s">
        <v>36</v>
      </c>
      <c r="B33" s="23"/>
      <c r="C33" s="23"/>
      <c r="D33" s="61"/>
      <c r="E33" s="61"/>
      <c r="F33" s="37" t="e">
        <f t="shared" si="0"/>
        <v>#DIV/0!</v>
      </c>
      <c r="G33" s="146"/>
      <c r="H33" s="147"/>
      <c r="I33" s="147"/>
      <c r="J33" s="37" t="e">
        <f t="shared" si="1"/>
        <v>#DIV/0!</v>
      </c>
      <c r="K33" s="90"/>
      <c r="L33" s="61"/>
      <c r="M33" s="61"/>
      <c r="N33" s="37" t="e">
        <f t="shared" si="2"/>
        <v>#DIV/0!</v>
      </c>
      <c r="O33" s="1" t="e">
        <f t="shared" si="3"/>
        <v>#DIV/0!</v>
      </c>
    </row>
    <row r="34" spans="1:15" ht="15">
      <c r="A34" s="36" t="s">
        <v>74</v>
      </c>
      <c r="B34" s="23">
        <v>85000</v>
      </c>
      <c r="C34" s="23">
        <v>85000</v>
      </c>
      <c r="D34" s="61">
        <v>52615.8</v>
      </c>
      <c r="E34" s="61"/>
      <c r="F34" s="37">
        <f>ROUND((D34+E34)/(C34/100),1)</f>
        <v>61.9</v>
      </c>
      <c r="G34" s="146">
        <v>130000</v>
      </c>
      <c r="H34" s="147">
        <v>82464.8</v>
      </c>
      <c r="I34" s="147"/>
      <c r="J34" s="37">
        <f>ROUND((H34+I34)/(G34/100),1)</f>
        <v>63.4</v>
      </c>
      <c r="K34" s="90"/>
      <c r="L34" s="61"/>
      <c r="M34" s="61"/>
      <c r="N34" s="37" t="e">
        <f>ROUND((L34+M34)/(K34/100),1)</f>
        <v>#DIV/0!</v>
      </c>
      <c r="O34" s="1">
        <f t="shared" si="3"/>
        <v>61.9</v>
      </c>
    </row>
    <row r="35" spans="1:15" ht="15">
      <c r="A35" s="36" t="s">
        <v>37</v>
      </c>
      <c r="B35" s="62"/>
      <c r="C35" s="62"/>
      <c r="D35" s="64"/>
      <c r="E35" s="64"/>
      <c r="F35" s="38" t="e">
        <f>ROUND((D35+E35)/(C35/100),1)</f>
        <v>#DIV/0!</v>
      </c>
      <c r="G35" s="148"/>
      <c r="H35" s="149"/>
      <c r="I35" s="149"/>
      <c r="J35" s="38" t="e">
        <f>ROUND((H35+I35)/(G35/100),1)</f>
        <v>#DIV/0!</v>
      </c>
      <c r="K35" s="92"/>
      <c r="L35" s="64"/>
      <c r="M35" s="64"/>
      <c r="N35" s="38" t="e">
        <f>ROUND((L35+M35)/(K35/100),1)</f>
        <v>#DIV/0!</v>
      </c>
      <c r="O35" s="1" t="e">
        <f t="shared" si="3"/>
        <v>#DIV/0!</v>
      </c>
    </row>
    <row r="36" spans="1:15" ht="15.75" thickBot="1">
      <c r="A36" s="39" t="s">
        <v>38</v>
      </c>
      <c r="B36" s="65">
        <v>15000</v>
      </c>
      <c r="C36" s="65">
        <v>15000</v>
      </c>
      <c r="D36" s="67">
        <v>5477</v>
      </c>
      <c r="E36" s="67"/>
      <c r="F36" s="38">
        <f>ROUND((D36+E36)/(C36/100),1)</f>
        <v>36.5</v>
      </c>
      <c r="G36" s="149">
        <v>15000</v>
      </c>
      <c r="H36" s="149">
        <v>8616.5</v>
      </c>
      <c r="I36" s="149"/>
      <c r="J36" s="38">
        <f>ROUND((H36+I36)/(G36/100),1)</f>
        <v>57.4</v>
      </c>
      <c r="K36" s="93"/>
      <c r="L36" s="67"/>
      <c r="M36" s="67"/>
      <c r="N36" s="38" t="e">
        <f>ROUND((L36+M36)/(K36/100),1)</f>
        <v>#DIV/0!</v>
      </c>
      <c r="O36" s="1">
        <f t="shared" si="3"/>
        <v>36.5</v>
      </c>
    </row>
    <row r="37" spans="1:15" ht="15.75" thickBot="1">
      <c r="A37" s="40" t="s">
        <v>39</v>
      </c>
      <c r="B37" s="24">
        <f>SUM(B5:B36)</f>
        <v>6984819</v>
      </c>
      <c r="C37" s="25">
        <f>SUM(C5:C36)</f>
        <v>6984819</v>
      </c>
      <c r="D37" s="26">
        <f>SUM(D5:D36)</f>
        <v>3605887.6799999997</v>
      </c>
      <c r="E37" s="27">
        <f>SUM(E5:E35)</f>
        <v>0</v>
      </c>
      <c r="F37" s="41">
        <f t="shared" si="0"/>
        <v>51.6</v>
      </c>
      <c r="G37" s="150">
        <f>SUM(G5:G36)</f>
        <v>6854964</v>
      </c>
      <c r="H37" s="151">
        <f>SUM(H5:H36)</f>
        <v>4825577.579999999</v>
      </c>
      <c r="I37" s="151">
        <f>SUM(I5:I35)</f>
        <v>0</v>
      </c>
      <c r="J37" s="41">
        <f t="shared" si="1"/>
        <v>70.4</v>
      </c>
      <c r="K37" s="24">
        <f>SUM(K5:K36)</f>
        <v>0</v>
      </c>
      <c r="L37" s="26">
        <f>SUM(L5:L36)</f>
        <v>0</v>
      </c>
      <c r="M37" s="27">
        <f>SUM(M5:M35)</f>
        <v>0</v>
      </c>
      <c r="N37" s="41" t="e">
        <f t="shared" si="2"/>
        <v>#DIV/0!</v>
      </c>
      <c r="O37" s="1">
        <f t="shared" si="3"/>
        <v>51.6</v>
      </c>
    </row>
    <row r="38" spans="1:14" ht="15">
      <c r="A38" s="94"/>
      <c r="B38" s="95"/>
      <c r="C38" s="95"/>
      <c r="D38" s="95"/>
      <c r="E38" s="95"/>
      <c r="F38" s="96"/>
      <c r="G38" s="95"/>
      <c r="H38" s="95"/>
      <c r="I38" s="95"/>
      <c r="J38" s="96"/>
      <c r="K38" s="95"/>
      <c r="L38" s="95"/>
      <c r="M38" s="95"/>
      <c r="N38" s="96"/>
    </row>
    <row r="39" spans="1:14" ht="15.75" thickBot="1">
      <c r="A39" s="97" t="s">
        <v>57</v>
      </c>
      <c r="B39" s="98"/>
      <c r="C39" s="98"/>
      <c r="D39" s="98"/>
      <c r="E39" s="95"/>
      <c r="F39" s="96"/>
      <c r="G39" s="95"/>
      <c r="H39" s="95"/>
      <c r="I39" s="95"/>
      <c r="J39" s="96"/>
      <c r="K39" s="95"/>
      <c r="L39" s="95"/>
      <c r="M39" s="95"/>
      <c r="N39" s="96"/>
    </row>
    <row r="40" spans="1:14" ht="15">
      <c r="A40" s="42"/>
      <c r="B40" s="99" t="s">
        <v>10</v>
      </c>
      <c r="C40" s="100" t="s">
        <v>14</v>
      </c>
      <c r="D40" s="101" t="s">
        <v>15</v>
      </c>
      <c r="E40" s="95"/>
      <c r="F40" s="96"/>
      <c r="G40" s="95"/>
      <c r="H40" s="95"/>
      <c r="I40" s="95"/>
      <c r="J40" s="96"/>
      <c r="K40" s="95"/>
      <c r="L40" s="95"/>
      <c r="M40" s="95"/>
      <c r="N40" s="96"/>
    </row>
    <row r="41" spans="1:14" ht="15">
      <c r="A41" s="43" t="s">
        <v>58</v>
      </c>
      <c r="B41" s="102">
        <v>0</v>
      </c>
      <c r="C41" s="103">
        <v>0</v>
      </c>
      <c r="D41" s="104"/>
      <c r="E41" s="95"/>
      <c r="F41" s="96"/>
      <c r="G41" s="95"/>
      <c r="H41" s="95"/>
      <c r="I41" s="95"/>
      <c r="J41" s="96"/>
      <c r="K41" s="95"/>
      <c r="L41" s="95"/>
      <c r="M41" s="95"/>
      <c r="N41" s="96"/>
    </row>
    <row r="42" spans="1:14" ht="15">
      <c r="A42" s="48" t="s">
        <v>75</v>
      </c>
      <c r="B42" s="102">
        <v>0</v>
      </c>
      <c r="C42" s="103">
        <v>0</v>
      </c>
      <c r="D42" s="104"/>
      <c r="E42" s="95"/>
      <c r="F42" s="96"/>
      <c r="G42" s="95"/>
      <c r="H42" s="95"/>
      <c r="I42" s="95"/>
      <c r="J42" s="96"/>
      <c r="K42" s="95"/>
      <c r="L42" s="95"/>
      <c r="M42" s="95"/>
      <c r="N42" s="96"/>
    </row>
    <row r="43" spans="1:14" ht="15">
      <c r="A43" s="48" t="s">
        <v>59</v>
      </c>
      <c r="B43" s="102">
        <v>10599</v>
      </c>
      <c r="C43" s="103">
        <v>18567</v>
      </c>
      <c r="D43" s="104"/>
      <c r="E43" s="95"/>
      <c r="F43" s="96"/>
      <c r="G43" s="95"/>
      <c r="H43" s="95"/>
      <c r="I43" s="95"/>
      <c r="J43" s="96"/>
      <c r="K43" s="95"/>
      <c r="L43" s="95"/>
      <c r="M43" s="95"/>
      <c r="N43" s="96"/>
    </row>
    <row r="44" spans="1:14" ht="15.75" thickBot="1">
      <c r="A44" s="44" t="s">
        <v>60</v>
      </c>
      <c r="B44" s="105">
        <v>0</v>
      </c>
      <c r="C44" s="106">
        <v>0</v>
      </c>
      <c r="D44" s="107"/>
      <c r="E44" s="95"/>
      <c r="F44" s="96"/>
      <c r="G44" s="95"/>
      <c r="H44" s="95"/>
      <c r="I44" s="95"/>
      <c r="J44" s="96"/>
      <c r="K44" s="95"/>
      <c r="L44" s="95"/>
      <c r="M44" s="95"/>
      <c r="N44" s="96"/>
    </row>
    <row r="45" spans="1:14" ht="15">
      <c r="A45" s="94"/>
      <c r="B45" s="95"/>
      <c r="C45" s="95"/>
      <c r="D45" s="95"/>
      <c r="E45" s="95"/>
      <c r="F45" s="96"/>
      <c r="G45" s="95"/>
      <c r="H45" s="95"/>
      <c r="I45" s="95"/>
      <c r="J45" s="96"/>
      <c r="K45" s="95"/>
      <c r="L45" s="95"/>
      <c r="M45" s="95"/>
      <c r="N45" s="96"/>
    </row>
    <row r="47" spans="1:14" ht="16.5" thickBot="1">
      <c r="A47" s="73" t="s">
        <v>45</v>
      </c>
      <c r="B47" s="109" t="s">
        <v>1</v>
      </c>
      <c r="C47" s="109"/>
      <c r="D47" s="98"/>
      <c r="E47" s="70"/>
      <c r="F47" s="73"/>
      <c r="G47" s="109"/>
      <c r="H47" s="98"/>
      <c r="I47" s="70"/>
      <c r="J47" s="73"/>
      <c r="K47" s="109"/>
      <c r="L47" s="98"/>
      <c r="M47" s="98"/>
      <c r="N47" s="73"/>
    </row>
    <row r="48" spans="1:15" ht="15">
      <c r="A48" s="28" t="s">
        <v>2</v>
      </c>
      <c r="B48" s="76" t="s">
        <v>3</v>
      </c>
      <c r="C48" s="77" t="s">
        <v>4</v>
      </c>
      <c r="D48" s="78" t="s">
        <v>5</v>
      </c>
      <c r="E48" s="79"/>
      <c r="F48" s="30" t="s">
        <v>6</v>
      </c>
      <c r="G48" s="80" t="s">
        <v>4</v>
      </c>
      <c r="H48" s="78" t="s">
        <v>7</v>
      </c>
      <c r="I48" s="79"/>
      <c r="J48" s="30" t="s">
        <v>6</v>
      </c>
      <c r="K48" s="81" t="s">
        <v>4</v>
      </c>
      <c r="L48" s="78" t="s">
        <v>8</v>
      </c>
      <c r="M48" s="29"/>
      <c r="N48" s="30" t="s">
        <v>6</v>
      </c>
      <c r="O48" s="20" t="s">
        <v>61</v>
      </c>
    </row>
    <row r="49" spans="1:15" ht="15.75" thickBot="1">
      <c r="A49" s="31"/>
      <c r="B49" s="82" t="s">
        <v>9</v>
      </c>
      <c r="C49" s="83" t="s">
        <v>10</v>
      </c>
      <c r="D49" s="84" t="s">
        <v>11</v>
      </c>
      <c r="E49" s="84" t="s">
        <v>12</v>
      </c>
      <c r="F49" s="33" t="s">
        <v>13</v>
      </c>
      <c r="G49" s="85" t="s">
        <v>14</v>
      </c>
      <c r="H49" s="84" t="s">
        <v>11</v>
      </c>
      <c r="I49" s="84" t="s">
        <v>12</v>
      </c>
      <c r="J49" s="33" t="s">
        <v>13</v>
      </c>
      <c r="K49" s="86" t="s">
        <v>15</v>
      </c>
      <c r="L49" s="84" t="s">
        <v>11</v>
      </c>
      <c r="M49" s="32" t="s">
        <v>12</v>
      </c>
      <c r="N49" s="33" t="s">
        <v>13</v>
      </c>
      <c r="O49" s="21" t="s">
        <v>62</v>
      </c>
    </row>
    <row r="50" spans="1:15" ht="15">
      <c r="A50" s="7" t="s">
        <v>76</v>
      </c>
      <c r="B50" s="1"/>
      <c r="C50" s="1"/>
      <c r="D50" s="8"/>
      <c r="E50" s="9"/>
      <c r="F50" s="46" t="e">
        <f>ROUND((D50+E50)/(C50/100),1)</f>
        <v>#DIV/0!</v>
      </c>
      <c r="G50" s="2"/>
      <c r="H50" s="8"/>
      <c r="I50" s="135"/>
      <c r="J50" s="46" t="e">
        <f>ROUND((H50+I50)/(G50/100),1)</f>
        <v>#DIV/0!</v>
      </c>
      <c r="K50" s="110"/>
      <c r="L50" s="8"/>
      <c r="M50" s="9"/>
      <c r="N50" s="46" t="e">
        <f>ROUND((L50+M50)/(K50/100),1)</f>
        <v>#DIV/0!</v>
      </c>
      <c r="O50" s="1" t="e">
        <f aca="true" t="shared" si="4" ref="O50:O76">ROUND((D50+E50)/(B50/100),1)</f>
        <v>#DIV/0!</v>
      </c>
    </row>
    <row r="51" spans="1:15" ht="15">
      <c r="A51" s="10" t="s">
        <v>77</v>
      </c>
      <c r="B51" s="3">
        <v>550000</v>
      </c>
      <c r="C51" s="3">
        <v>550000</v>
      </c>
      <c r="D51" s="11">
        <v>385550</v>
      </c>
      <c r="E51" s="12"/>
      <c r="F51" s="45">
        <f aca="true" t="shared" si="5" ref="F51:F76">ROUND((D51+E51)/(C51/100),1)</f>
        <v>70.1</v>
      </c>
      <c r="G51" s="4">
        <v>560000</v>
      </c>
      <c r="H51" s="11">
        <v>443880</v>
      </c>
      <c r="I51" s="136"/>
      <c r="J51" s="45">
        <f aca="true" t="shared" si="6" ref="J51:J76">ROUND((H51+I51)/(G51/100),1)</f>
        <v>79.3</v>
      </c>
      <c r="K51" s="111"/>
      <c r="L51" s="11"/>
      <c r="M51" s="12"/>
      <c r="N51" s="45" t="e">
        <f aca="true" t="shared" si="7" ref="N51:N76">ROUND((L51+M51)/(K51/100),1)</f>
        <v>#DIV/0!</v>
      </c>
      <c r="O51" s="1">
        <f t="shared" si="4"/>
        <v>70.1</v>
      </c>
    </row>
    <row r="52" spans="1:15" ht="15">
      <c r="A52" s="10" t="s">
        <v>46</v>
      </c>
      <c r="B52" s="3"/>
      <c r="C52" s="3"/>
      <c r="D52" s="11"/>
      <c r="E52" s="12"/>
      <c r="F52" s="45" t="e">
        <f t="shared" si="5"/>
        <v>#DIV/0!</v>
      </c>
      <c r="G52" s="4"/>
      <c r="H52" s="11"/>
      <c r="I52" s="136"/>
      <c r="J52" s="45" t="e">
        <f t="shared" si="6"/>
        <v>#DIV/0!</v>
      </c>
      <c r="K52" s="111"/>
      <c r="L52" s="11"/>
      <c r="M52" s="12"/>
      <c r="N52" s="45" t="e">
        <f t="shared" si="7"/>
        <v>#DIV/0!</v>
      </c>
      <c r="O52" s="1" t="e">
        <f t="shared" si="4"/>
        <v>#DIV/0!</v>
      </c>
    </row>
    <row r="53" spans="1:15" ht="15">
      <c r="A53" s="10" t="s">
        <v>78</v>
      </c>
      <c r="B53" s="3"/>
      <c r="C53" s="3"/>
      <c r="D53" s="11"/>
      <c r="E53" s="12"/>
      <c r="F53" s="45" t="e">
        <f t="shared" si="5"/>
        <v>#DIV/0!</v>
      </c>
      <c r="G53" s="4"/>
      <c r="H53" s="11"/>
      <c r="I53" s="136"/>
      <c r="J53" s="45" t="e">
        <f t="shared" si="6"/>
        <v>#DIV/0!</v>
      </c>
      <c r="K53" s="111"/>
      <c r="L53" s="11"/>
      <c r="M53" s="12"/>
      <c r="N53" s="45" t="e">
        <f t="shared" si="7"/>
        <v>#DIV/0!</v>
      </c>
      <c r="O53" s="1" t="e">
        <f t="shared" si="4"/>
        <v>#DIV/0!</v>
      </c>
    </row>
    <row r="54" spans="1:15" ht="15">
      <c r="A54" s="10" t="s">
        <v>79</v>
      </c>
      <c r="B54" s="3"/>
      <c r="C54" s="3"/>
      <c r="D54" s="11"/>
      <c r="E54" s="12"/>
      <c r="F54" s="45" t="e">
        <f t="shared" si="5"/>
        <v>#DIV/0!</v>
      </c>
      <c r="G54" s="4"/>
      <c r="H54" s="11"/>
      <c r="I54" s="136"/>
      <c r="J54" s="45" t="e">
        <f t="shared" si="6"/>
        <v>#DIV/0!</v>
      </c>
      <c r="K54" s="111"/>
      <c r="L54" s="11"/>
      <c r="M54" s="12"/>
      <c r="N54" s="45" t="e">
        <f t="shared" si="7"/>
        <v>#DIV/0!</v>
      </c>
      <c r="O54" s="1" t="e">
        <f t="shared" si="4"/>
        <v>#DIV/0!</v>
      </c>
    </row>
    <row r="55" spans="1:15" ht="15">
      <c r="A55" s="10" t="s">
        <v>47</v>
      </c>
      <c r="B55" s="3"/>
      <c r="C55" s="3"/>
      <c r="D55" s="11"/>
      <c r="E55" s="12"/>
      <c r="F55" s="45" t="e">
        <f t="shared" si="5"/>
        <v>#DIV/0!</v>
      </c>
      <c r="G55" s="4"/>
      <c r="H55" s="11"/>
      <c r="I55" s="136"/>
      <c r="J55" s="45" t="e">
        <f t="shared" si="6"/>
        <v>#DIV/0!</v>
      </c>
      <c r="K55" s="111"/>
      <c r="L55" s="11"/>
      <c r="M55" s="12"/>
      <c r="N55" s="45" t="e">
        <f t="shared" si="7"/>
        <v>#DIV/0!</v>
      </c>
      <c r="O55" s="1" t="e">
        <f t="shared" si="4"/>
        <v>#DIV/0!</v>
      </c>
    </row>
    <row r="56" spans="1:15" ht="15">
      <c r="A56" s="10" t="s">
        <v>80</v>
      </c>
      <c r="B56" s="3"/>
      <c r="C56" s="3"/>
      <c r="D56" s="11"/>
      <c r="E56" s="12"/>
      <c r="F56" s="45" t="e">
        <f t="shared" si="5"/>
        <v>#DIV/0!</v>
      </c>
      <c r="G56" s="4"/>
      <c r="H56" s="11"/>
      <c r="I56" s="136"/>
      <c r="J56" s="45" t="e">
        <f t="shared" si="6"/>
        <v>#DIV/0!</v>
      </c>
      <c r="K56" s="111"/>
      <c r="L56" s="11"/>
      <c r="M56" s="12"/>
      <c r="N56" s="45" t="e">
        <f t="shared" si="7"/>
        <v>#DIV/0!</v>
      </c>
      <c r="O56" s="1" t="e">
        <f t="shared" si="4"/>
        <v>#DIV/0!</v>
      </c>
    </row>
    <row r="57" spans="1:15" ht="15">
      <c r="A57" s="10" t="s">
        <v>81</v>
      </c>
      <c r="B57" s="3"/>
      <c r="C57" s="3"/>
      <c r="D57" s="11"/>
      <c r="E57" s="12"/>
      <c r="F57" s="45" t="e">
        <f t="shared" si="5"/>
        <v>#DIV/0!</v>
      </c>
      <c r="G57" s="4"/>
      <c r="H57" s="11"/>
      <c r="I57" s="136"/>
      <c r="J57" s="45" t="e">
        <f t="shared" si="6"/>
        <v>#DIV/0!</v>
      </c>
      <c r="K57" s="111"/>
      <c r="L57" s="11"/>
      <c r="M57" s="12"/>
      <c r="N57" s="45" t="e">
        <f t="shared" si="7"/>
        <v>#DIV/0!</v>
      </c>
      <c r="O57" s="1" t="e">
        <f t="shared" si="4"/>
        <v>#DIV/0!</v>
      </c>
    </row>
    <row r="58" spans="1:15" ht="15">
      <c r="A58" s="10" t="s">
        <v>48</v>
      </c>
      <c r="B58" s="3"/>
      <c r="C58" s="3"/>
      <c r="D58" s="11"/>
      <c r="E58" s="12"/>
      <c r="F58" s="45" t="e">
        <f t="shared" si="5"/>
        <v>#DIV/0!</v>
      </c>
      <c r="G58" s="4"/>
      <c r="H58" s="11"/>
      <c r="I58" s="136"/>
      <c r="J58" s="45" t="e">
        <f t="shared" si="6"/>
        <v>#DIV/0!</v>
      </c>
      <c r="K58" s="111"/>
      <c r="L58" s="11"/>
      <c r="M58" s="12"/>
      <c r="N58" s="45" t="e">
        <f t="shared" si="7"/>
        <v>#DIV/0!</v>
      </c>
      <c r="O58" s="1" t="e">
        <f t="shared" si="4"/>
        <v>#DIV/0!</v>
      </c>
    </row>
    <row r="59" spans="1:15" ht="15">
      <c r="A59" s="10" t="s">
        <v>49</v>
      </c>
      <c r="B59" s="3"/>
      <c r="C59" s="3"/>
      <c r="D59" s="11"/>
      <c r="E59" s="12"/>
      <c r="F59" s="45" t="e">
        <f t="shared" si="5"/>
        <v>#DIV/0!</v>
      </c>
      <c r="G59" s="4"/>
      <c r="H59" s="11"/>
      <c r="I59" s="136"/>
      <c r="J59" s="45" t="e">
        <f t="shared" si="6"/>
        <v>#DIV/0!</v>
      </c>
      <c r="K59" s="111"/>
      <c r="L59" s="11"/>
      <c r="M59" s="12"/>
      <c r="N59" s="45" t="e">
        <f t="shared" si="7"/>
        <v>#DIV/0!</v>
      </c>
      <c r="O59" s="1" t="e">
        <f t="shared" si="4"/>
        <v>#DIV/0!</v>
      </c>
    </row>
    <row r="60" spans="1:15" ht="15">
      <c r="A60" s="10" t="s">
        <v>50</v>
      </c>
      <c r="B60" s="3">
        <v>55000</v>
      </c>
      <c r="C60" s="3">
        <v>55000</v>
      </c>
      <c r="D60" s="11">
        <v>26000</v>
      </c>
      <c r="E60" s="12"/>
      <c r="F60" s="45">
        <f t="shared" si="5"/>
        <v>47.3</v>
      </c>
      <c r="G60" s="4">
        <v>38000</v>
      </c>
      <c r="H60" s="11">
        <v>38000</v>
      </c>
      <c r="I60" s="136"/>
      <c r="J60" s="45">
        <f t="shared" si="6"/>
        <v>100</v>
      </c>
      <c r="K60" s="111"/>
      <c r="L60" s="11"/>
      <c r="M60" s="12"/>
      <c r="N60" s="45" t="e">
        <f t="shared" si="7"/>
        <v>#DIV/0!</v>
      </c>
      <c r="O60" s="1">
        <f t="shared" si="4"/>
        <v>47.3</v>
      </c>
    </row>
    <row r="61" spans="1:15" ht="15">
      <c r="A61" s="10" t="s">
        <v>82</v>
      </c>
      <c r="B61" s="3">
        <v>20000</v>
      </c>
      <c r="C61" s="3">
        <v>20000</v>
      </c>
      <c r="D61" s="11">
        <v>12728</v>
      </c>
      <c r="E61" s="12"/>
      <c r="F61" s="45">
        <f t="shared" si="5"/>
        <v>63.6</v>
      </c>
      <c r="G61" s="4">
        <v>20000</v>
      </c>
      <c r="H61" s="11">
        <v>12729</v>
      </c>
      <c r="I61" s="136"/>
      <c r="J61" s="45">
        <f t="shared" si="6"/>
        <v>63.6</v>
      </c>
      <c r="K61" s="111"/>
      <c r="L61" s="11"/>
      <c r="M61" s="12"/>
      <c r="N61" s="45" t="e">
        <f t="shared" si="7"/>
        <v>#DIV/0!</v>
      </c>
      <c r="O61" s="1">
        <f t="shared" si="4"/>
        <v>63.6</v>
      </c>
    </row>
    <row r="62" spans="1:15" ht="15">
      <c r="A62" s="10" t="s">
        <v>51</v>
      </c>
      <c r="B62" s="3">
        <v>6500</v>
      </c>
      <c r="C62" s="3">
        <v>6500</v>
      </c>
      <c r="D62" s="11">
        <v>3216.46</v>
      </c>
      <c r="E62" s="12"/>
      <c r="F62" s="45">
        <f t="shared" si="5"/>
        <v>49.5</v>
      </c>
      <c r="G62" s="4">
        <v>6500</v>
      </c>
      <c r="H62" s="11">
        <v>4809.21</v>
      </c>
      <c r="I62" s="136"/>
      <c r="J62" s="45">
        <f t="shared" si="6"/>
        <v>74</v>
      </c>
      <c r="K62" s="111"/>
      <c r="L62" s="11"/>
      <c r="M62" s="12"/>
      <c r="N62" s="45" t="e">
        <f t="shared" si="7"/>
        <v>#DIV/0!</v>
      </c>
      <c r="O62" s="1">
        <f t="shared" si="4"/>
        <v>49.5</v>
      </c>
    </row>
    <row r="63" spans="1:15" ht="15">
      <c r="A63" s="10" t="s">
        <v>52</v>
      </c>
      <c r="B63" s="3"/>
      <c r="C63" s="3"/>
      <c r="D63" s="11"/>
      <c r="E63" s="12"/>
      <c r="F63" s="45" t="e">
        <f t="shared" si="5"/>
        <v>#DIV/0!</v>
      </c>
      <c r="G63" s="4"/>
      <c r="H63" s="11"/>
      <c r="I63" s="136"/>
      <c r="J63" s="45" t="e">
        <f t="shared" si="6"/>
        <v>#DIV/0!</v>
      </c>
      <c r="K63" s="111"/>
      <c r="L63" s="11"/>
      <c r="M63" s="12"/>
      <c r="N63" s="45" t="e">
        <f t="shared" si="7"/>
        <v>#DIV/0!</v>
      </c>
      <c r="O63" s="1" t="e">
        <f t="shared" si="4"/>
        <v>#DIV/0!</v>
      </c>
    </row>
    <row r="64" spans="1:15" ht="15">
      <c r="A64" s="10" t="s">
        <v>53</v>
      </c>
      <c r="B64" s="3"/>
      <c r="C64" s="3"/>
      <c r="D64" s="11"/>
      <c r="E64" s="12"/>
      <c r="F64" s="45" t="e">
        <f t="shared" si="5"/>
        <v>#DIV/0!</v>
      </c>
      <c r="G64" s="4"/>
      <c r="H64" s="11"/>
      <c r="I64" s="136"/>
      <c r="J64" s="45" t="e">
        <f t="shared" si="6"/>
        <v>#DIV/0!</v>
      </c>
      <c r="K64" s="111"/>
      <c r="L64" s="11"/>
      <c r="M64" s="12"/>
      <c r="N64" s="45" t="e">
        <f t="shared" si="7"/>
        <v>#DIV/0!</v>
      </c>
      <c r="O64" s="1" t="e">
        <f t="shared" si="4"/>
        <v>#DIV/0!</v>
      </c>
    </row>
    <row r="65" spans="1:15" ht="15">
      <c r="A65" s="10" t="s">
        <v>83</v>
      </c>
      <c r="B65" s="3"/>
      <c r="C65" s="3"/>
      <c r="D65" s="11"/>
      <c r="E65" s="12"/>
      <c r="F65" s="45" t="e">
        <f t="shared" si="5"/>
        <v>#DIV/0!</v>
      </c>
      <c r="G65" s="4"/>
      <c r="H65" s="11"/>
      <c r="I65" s="136"/>
      <c r="J65" s="45" t="e">
        <f t="shared" si="6"/>
        <v>#DIV/0!</v>
      </c>
      <c r="K65" s="111"/>
      <c r="L65" s="11"/>
      <c r="M65" s="12"/>
      <c r="N65" s="45" t="e">
        <f t="shared" si="7"/>
        <v>#DIV/0!</v>
      </c>
      <c r="O65" s="1" t="e">
        <f t="shared" si="4"/>
        <v>#DIV/0!</v>
      </c>
    </row>
    <row r="66" spans="1:15" ht="15">
      <c r="A66" s="13" t="s">
        <v>54</v>
      </c>
      <c r="B66" s="3">
        <f>SUM(B50:B65)</f>
        <v>631500</v>
      </c>
      <c r="C66" s="3">
        <f>SUM(C50:C65)</f>
        <v>631500</v>
      </c>
      <c r="D66" s="11">
        <f>SUM(D50:D65)</f>
        <v>427494.46</v>
      </c>
      <c r="E66" s="12">
        <f>SUM(E50:E65)</f>
        <v>0</v>
      </c>
      <c r="F66" s="45">
        <f t="shared" si="5"/>
        <v>67.7</v>
      </c>
      <c r="G66" s="4">
        <f>SUM(G50:G65)</f>
        <v>624500</v>
      </c>
      <c r="H66" s="11">
        <f>SUM(H50:H65)</f>
        <v>499418.21</v>
      </c>
      <c r="I66" s="137">
        <f>SUM(I50:I65)</f>
        <v>0</v>
      </c>
      <c r="J66" s="45">
        <f t="shared" si="6"/>
        <v>80</v>
      </c>
      <c r="K66" s="4">
        <f>SUM(K50:K65)</f>
        <v>0</v>
      </c>
      <c r="L66" s="11">
        <f>SUM(L50:L65)</f>
        <v>0</v>
      </c>
      <c r="M66" s="12">
        <f>SUM(M50:M65)</f>
        <v>0</v>
      </c>
      <c r="N66" s="45" t="e">
        <f t="shared" si="7"/>
        <v>#DIV/0!</v>
      </c>
      <c r="O66" s="1">
        <f t="shared" si="4"/>
        <v>67.7</v>
      </c>
    </row>
    <row r="67" spans="1:15" ht="15">
      <c r="A67" s="10" t="s">
        <v>84</v>
      </c>
      <c r="B67" s="5"/>
      <c r="C67" s="5"/>
      <c r="D67" s="14"/>
      <c r="E67" s="15"/>
      <c r="F67" s="45" t="e">
        <f t="shared" si="5"/>
        <v>#DIV/0!</v>
      </c>
      <c r="G67" s="6"/>
      <c r="H67" s="14"/>
      <c r="I67" s="138"/>
      <c r="J67" s="45" t="e">
        <f t="shared" si="6"/>
        <v>#DIV/0!</v>
      </c>
      <c r="K67" s="112"/>
      <c r="L67" s="14"/>
      <c r="M67" s="15"/>
      <c r="N67" s="45" t="e">
        <f t="shared" si="7"/>
        <v>#DIV/0!</v>
      </c>
      <c r="O67" s="1" t="e">
        <f t="shared" si="4"/>
        <v>#DIV/0!</v>
      </c>
    </row>
    <row r="68" spans="1:15" ht="15">
      <c r="A68" s="10" t="s">
        <v>85</v>
      </c>
      <c r="B68" s="5">
        <v>416934</v>
      </c>
      <c r="C68" s="5">
        <v>416934</v>
      </c>
      <c r="D68" s="14">
        <v>208467</v>
      </c>
      <c r="E68" s="15"/>
      <c r="F68" s="47">
        <f t="shared" si="5"/>
        <v>50</v>
      </c>
      <c r="G68" s="6">
        <v>416934</v>
      </c>
      <c r="H68" s="14">
        <v>309060</v>
      </c>
      <c r="I68" s="139"/>
      <c r="J68" s="47">
        <f t="shared" si="6"/>
        <v>74.1</v>
      </c>
      <c r="K68" s="112"/>
      <c r="L68" s="14"/>
      <c r="M68" s="15"/>
      <c r="N68" s="47" t="e">
        <f t="shared" si="7"/>
        <v>#DIV/0!</v>
      </c>
      <c r="O68" s="1">
        <f t="shared" si="4"/>
        <v>50</v>
      </c>
    </row>
    <row r="69" spans="1:15" ht="15">
      <c r="A69" s="13" t="s">
        <v>86</v>
      </c>
      <c r="B69" s="132">
        <v>0</v>
      </c>
      <c r="C69" s="132">
        <v>0</v>
      </c>
      <c r="D69" s="17">
        <v>0</v>
      </c>
      <c r="E69" s="18"/>
      <c r="F69" s="47" t="e">
        <f t="shared" si="5"/>
        <v>#DIV/0!</v>
      </c>
      <c r="G69" s="16">
        <v>0</v>
      </c>
      <c r="H69" s="17">
        <v>0</v>
      </c>
      <c r="I69" s="18"/>
      <c r="J69" s="47" t="e">
        <f t="shared" si="6"/>
        <v>#DIV/0!</v>
      </c>
      <c r="K69" s="16"/>
      <c r="L69" s="17"/>
      <c r="M69" s="18"/>
      <c r="N69" s="47" t="e">
        <f t="shared" si="7"/>
        <v>#DIV/0!</v>
      </c>
      <c r="O69" s="1" t="e">
        <f t="shared" si="4"/>
        <v>#DIV/0!</v>
      </c>
    </row>
    <row r="70" spans="1:15" ht="15">
      <c r="A70" s="10" t="s">
        <v>87</v>
      </c>
      <c r="B70" s="3">
        <v>5936385</v>
      </c>
      <c r="C70" s="3">
        <v>5936385</v>
      </c>
      <c r="D70" s="11">
        <v>3071853</v>
      </c>
      <c r="E70" s="12"/>
      <c r="F70" s="47">
        <f t="shared" si="5"/>
        <v>51.7</v>
      </c>
      <c r="G70" s="4">
        <v>5813530</v>
      </c>
      <c r="H70" s="11">
        <v>4162680</v>
      </c>
      <c r="I70" s="136"/>
      <c r="J70" s="47">
        <f t="shared" si="6"/>
        <v>71.6</v>
      </c>
      <c r="K70" s="4"/>
      <c r="L70" s="11"/>
      <c r="M70" s="12"/>
      <c r="N70" s="47" t="e">
        <f t="shared" si="7"/>
        <v>#DIV/0!</v>
      </c>
      <c r="O70" s="1">
        <f t="shared" si="4"/>
        <v>51.7</v>
      </c>
    </row>
    <row r="71" spans="1:15" ht="15">
      <c r="A71" s="10" t="s">
        <v>88</v>
      </c>
      <c r="B71" s="3"/>
      <c r="C71" s="3"/>
      <c r="D71" s="11"/>
      <c r="E71" s="12"/>
      <c r="F71" s="45" t="e">
        <f t="shared" si="5"/>
        <v>#DIV/0!</v>
      </c>
      <c r="G71" s="4"/>
      <c r="H71" s="11"/>
      <c r="I71" s="136"/>
      <c r="J71" s="45" t="e">
        <f t="shared" si="6"/>
        <v>#DIV/0!</v>
      </c>
      <c r="K71" s="4"/>
      <c r="L71" s="11"/>
      <c r="M71" s="12"/>
      <c r="N71" s="45" t="e">
        <f t="shared" si="7"/>
        <v>#DIV/0!</v>
      </c>
      <c r="O71" s="1" t="e">
        <f t="shared" si="4"/>
        <v>#DIV/0!</v>
      </c>
    </row>
    <row r="72" spans="1:15" ht="15">
      <c r="A72" s="10" t="s">
        <v>89</v>
      </c>
      <c r="B72" s="3"/>
      <c r="C72" s="3"/>
      <c r="D72" s="11"/>
      <c r="E72" s="12"/>
      <c r="F72" s="47" t="e">
        <f t="shared" si="5"/>
        <v>#DIV/0!</v>
      </c>
      <c r="G72" s="4"/>
      <c r="H72" s="11"/>
      <c r="I72" s="136"/>
      <c r="J72" s="47" t="e">
        <f t="shared" si="6"/>
        <v>#DIV/0!</v>
      </c>
      <c r="K72" s="4"/>
      <c r="L72" s="11"/>
      <c r="M72" s="12"/>
      <c r="N72" s="47" t="e">
        <f t="shared" si="7"/>
        <v>#DIV/0!</v>
      </c>
      <c r="O72" s="1" t="e">
        <f t="shared" si="4"/>
        <v>#DIV/0!</v>
      </c>
    </row>
    <row r="73" spans="1:15" ht="15">
      <c r="A73" s="10" t="s">
        <v>90</v>
      </c>
      <c r="B73" s="3"/>
      <c r="C73" s="3"/>
      <c r="D73" s="11"/>
      <c r="E73" s="12"/>
      <c r="F73" s="47" t="e">
        <f t="shared" si="5"/>
        <v>#DIV/0!</v>
      </c>
      <c r="G73" s="4"/>
      <c r="H73" s="11"/>
      <c r="I73" s="136"/>
      <c r="J73" s="47" t="e">
        <f t="shared" si="6"/>
        <v>#DIV/0!</v>
      </c>
      <c r="K73" s="4"/>
      <c r="L73" s="11"/>
      <c r="M73" s="12"/>
      <c r="N73" s="47" t="e">
        <f t="shared" si="7"/>
        <v>#DIV/0!</v>
      </c>
      <c r="O73" s="1" t="e">
        <f t="shared" si="4"/>
        <v>#DIV/0!</v>
      </c>
    </row>
    <row r="74" spans="1:15" ht="15">
      <c r="A74" s="13" t="s">
        <v>91</v>
      </c>
      <c r="B74" s="3">
        <f>SUM(B68:B73)</f>
        <v>6353319</v>
      </c>
      <c r="C74" s="3">
        <f>SUM(C68:C73)</f>
        <v>6353319</v>
      </c>
      <c r="D74" s="11">
        <f>SUM(D68:D73)</f>
        <v>3280320</v>
      </c>
      <c r="E74" s="12">
        <f>SUM(E68:E73)</f>
        <v>0</v>
      </c>
      <c r="F74" s="45">
        <f t="shared" si="5"/>
        <v>51.6</v>
      </c>
      <c r="G74" s="4">
        <f>SUM(G68:G73)</f>
        <v>6230464</v>
      </c>
      <c r="H74" s="11">
        <f>SUM(H68:H73)</f>
        <v>4471740</v>
      </c>
      <c r="I74" s="137">
        <f>SUM(I68:I73)</f>
        <v>0</v>
      </c>
      <c r="J74" s="45">
        <f t="shared" si="6"/>
        <v>71.8</v>
      </c>
      <c r="K74" s="4">
        <f>SUM(K68:K73)</f>
        <v>0</v>
      </c>
      <c r="L74" s="11">
        <f>SUM(L68:L73)</f>
        <v>0</v>
      </c>
      <c r="M74" s="12">
        <f>SUM(M68:M73)</f>
        <v>0</v>
      </c>
      <c r="N74" s="45" t="e">
        <f t="shared" si="7"/>
        <v>#DIV/0!</v>
      </c>
      <c r="O74" s="1">
        <f t="shared" si="4"/>
        <v>51.6</v>
      </c>
    </row>
    <row r="75" spans="1:15" ht="15.75" thickBot="1">
      <c r="A75" s="19" t="s">
        <v>55</v>
      </c>
      <c r="B75" s="5">
        <f>B66+B74</f>
        <v>6984819</v>
      </c>
      <c r="C75" s="5">
        <f>C66+C74</f>
        <v>6984819</v>
      </c>
      <c r="D75" s="14">
        <f>D66+D74</f>
        <v>3707814.46</v>
      </c>
      <c r="E75" s="15">
        <f>E66+E74</f>
        <v>0</v>
      </c>
      <c r="F75" s="47">
        <f t="shared" si="5"/>
        <v>53.1</v>
      </c>
      <c r="G75" s="6">
        <f>G66+G74</f>
        <v>6854964</v>
      </c>
      <c r="H75" s="14">
        <f>H66+H74</f>
        <v>4971158.21</v>
      </c>
      <c r="I75" s="141">
        <f>I66+I74</f>
        <v>0</v>
      </c>
      <c r="J75" s="47">
        <f t="shared" si="6"/>
        <v>72.5</v>
      </c>
      <c r="K75" s="6">
        <f>K66+K74</f>
        <v>0</v>
      </c>
      <c r="L75" s="14">
        <f>L66+L74</f>
        <v>0</v>
      </c>
      <c r="M75" s="15">
        <f>M66+M74</f>
        <v>0</v>
      </c>
      <c r="N75" s="47" t="e">
        <f t="shared" si="7"/>
        <v>#DIV/0!</v>
      </c>
      <c r="O75" s="1">
        <f t="shared" si="4"/>
        <v>53.1</v>
      </c>
    </row>
    <row r="76" spans="1:15" ht="15.75" thickBot="1">
      <c r="A76" s="122" t="s">
        <v>56</v>
      </c>
      <c r="B76" s="133">
        <f>B75-B37</f>
        <v>0</v>
      </c>
      <c r="C76" s="133">
        <f>C75-C37</f>
        <v>0</v>
      </c>
      <c r="D76" s="133">
        <f>D75-D37</f>
        <v>101926.78000000026</v>
      </c>
      <c r="E76" s="133">
        <f>E75-E37</f>
        <v>0</v>
      </c>
      <c r="F76" s="124" t="e">
        <f t="shared" si="5"/>
        <v>#DIV/0!</v>
      </c>
      <c r="G76" s="133">
        <f>G75-G37</f>
        <v>0</v>
      </c>
      <c r="H76" s="133">
        <f>H75-H37</f>
        <v>145580.63000000082</v>
      </c>
      <c r="I76" s="142">
        <f>I75-'[2]Náklady'!I82</f>
        <v>0</v>
      </c>
      <c r="J76" s="124" t="e">
        <f t="shared" si="6"/>
        <v>#DIV/0!</v>
      </c>
      <c r="K76" s="133">
        <f>K75-K37</f>
        <v>0</v>
      </c>
      <c r="L76" s="133">
        <f>L75-L37</f>
        <v>0</v>
      </c>
      <c r="M76" s="133">
        <f>M75-M37</f>
        <v>0</v>
      </c>
      <c r="N76" s="124" t="e">
        <f t="shared" si="7"/>
        <v>#DIV/0!</v>
      </c>
      <c r="O76" s="125" t="e">
        <f t="shared" si="4"/>
        <v>#DIV/0!</v>
      </c>
    </row>
    <row r="77" spans="1:15" s="116" customFormat="1" ht="15.75" thickBot="1">
      <c r="A77" s="131" t="s">
        <v>93</v>
      </c>
      <c r="B77" s="130"/>
      <c r="C77" s="126"/>
      <c r="D77" s="127">
        <f>D76+E76</f>
        <v>101926.78000000026</v>
      </c>
      <c r="E77" s="127"/>
      <c r="F77" s="127"/>
      <c r="G77" s="127"/>
      <c r="H77" s="127">
        <f>H76+I76</f>
        <v>145580.63000000082</v>
      </c>
      <c r="I77" s="127"/>
      <c r="J77" s="127"/>
      <c r="K77" s="127"/>
      <c r="L77" s="127">
        <v>0</v>
      </c>
      <c r="M77" s="127"/>
      <c r="N77" s="128"/>
      <c r="O77" s="129"/>
    </row>
    <row r="78" spans="1:15" s="116" customFormat="1" ht="15">
      <c r="A78" s="113"/>
      <c r="B78" s="114"/>
      <c r="C78" s="114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3"/>
      <c r="O78" s="113"/>
    </row>
    <row r="79" ht="15">
      <c r="L79" s="98"/>
    </row>
    <row r="80" spans="1:4" ht="15.75" thickBot="1">
      <c r="A80" s="117" t="s">
        <v>40</v>
      </c>
      <c r="B80" s="118"/>
      <c r="C80" s="70"/>
      <c r="D80" s="70"/>
    </row>
    <row r="81" spans="1:12" ht="15.75" thickBot="1">
      <c r="A81" s="42"/>
      <c r="B81" s="119" t="s">
        <v>10</v>
      </c>
      <c r="C81" s="120" t="s">
        <v>14</v>
      </c>
      <c r="D81" s="121" t="s">
        <v>15</v>
      </c>
      <c r="G81" s="134" t="s">
        <v>94</v>
      </c>
      <c r="H81"/>
      <c r="J81" s="108"/>
      <c r="L81"/>
    </row>
    <row r="82" spans="1:12" ht="15">
      <c r="A82" s="43" t="s">
        <v>41</v>
      </c>
      <c r="B82" s="53">
        <v>18555</v>
      </c>
      <c r="C82" s="145">
        <v>249645</v>
      </c>
      <c r="D82" s="55"/>
      <c r="G82" s="134" t="s">
        <v>104</v>
      </c>
      <c r="H82"/>
      <c r="J82" s="108"/>
      <c r="L82"/>
    </row>
    <row r="83" spans="1:12" ht="15">
      <c r="A83" s="43" t="s">
        <v>42</v>
      </c>
      <c r="B83" s="56">
        <v>61038</v>
      </c>
      <c r="C83" s="147">
        <v>49038</v>
      </c>
      <c r="D83" s="50"/>
      <c r="G83" s="134" t="s">
        <v>95</v>
      </c>
      <c r="H83"/>
      <c r="J83" s="108"/>
      <c r="L83"/>
    </row>
    <row r="84" spans="1:8" ht="15">
      <c r="A84" s="43" t="s">
        <v>43</v>
      </c>
      <c r="B84" s="56">
        <v>2072.75</v>
      </c>
      <c r="C84" s="147">
        <v>10945.75</v>
      </c>
      <c r="D84" s="50"/>
      <c r="G84" s="134" t="s">
        <v>96</v>
      </c>
      <c r="H84" s="134"/>
    </row>
    <row r="85" spans="1:8" ht="15">
      <c r="A85" s="43" t="s">
        <v>44</v>
      </c>
      <c r="B85" s="56">
        <v>360004.98</v>
      </c>
      <c r="C85" s="147">
        <v>360004.98</v>
      </c>
      <c r="D85" s="50"/>
      <c r="G85" s="134" t="s">
        <v>97</v>
      </c>
      <c r="H85" s="134"/>
    </row>
    <row r="86" spans="1:8" ht="15">
      <c r="A86" s="43" t="s">
        <v>92</v>
      </c>
      <c r="B86" s="56">
        <v>0</v>
      </c>
      <c r="C86" s="147">
        <v>0</v>
      </c>
      <c r="D86" s="50"/>
      <c r="G86" s="134" t="s">
        <v>98</v>
      </c>
      <c r="H86" s="134"/>
    </row>
    <row r="87" spans="1:8" ht="15.75" thickBot="1">
      <c r="A87" s="44" t="s">
        <v>63</v>
      </c>
      <c r="B87" s="57">
        <v>132237.84</v>
      </c>
      <c r="C87" s="143">
        <v>132220.84</v>
      </c>
      <c r="D87" s="52"/>
      <c r="G87" s="134"/>
      <c r="H87" s="134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PageLayoutView="0" workbookViewId="0" topLeftCell="A73">
      <selection activeCell="K85" sqref="K85:K86"/>
    </sheetView>
  </sheetViews>
  <sheetFormatPr defaultColWidth="9.140625" defaultRowHeight="15"/>
  <cols>
    <col min="1" max="1" width="22.421875" style="0" customWidth="1"/>
    <col min="2" max="2" width="13.7109375" style="108" customWidth="1"/>
    <col min="3" max="3" width="14.421875" style="108" customWidth="1"/>
    <col min="4" max="4" width="12.7109375" style="108" customWidth="1"/>
    <col min="5" max="5" width="12.7109375" style="0" customWidth="1"/>
    <col min="6" max="6" width="6.57421875" style="0" customWidth="1"/>
    <col min="7" max="7" width="14.00390625" style="108" customWidth="1"/>
    <col min="8" max="8" width="13.140625" style="108" customWidth="1"/>
    <col min="9" max="9" width="12.7109375" style="0" customWidth="1"/>
    <col min="10" max="10" width="6.57421875" style="0" customWidth="1"/>
    <col min="11" max="11" width="13.57421875" style="108" customWidth="1"/>
    <col min="12" max="12" width="12.7109375" style="108" customWidth="1"/>
    <col min="13" max="13" width="12.7109375" style="0" customWidth="1"/>
    <col min="14" max="14" width="6.57421875" style="0" customWidth="1"/>
    <col min="15" max="15" width="7.00390625" style="0" bestFit="1" customWidth="1"/>
  </cols>
  <sheetData>
    <row r="1" spans="1:14" ht="15">
      <c r="A1" s="68" t="s">
        <v>64</v>
      </c>
      <c r="B1" s="69"/>
      <c r="C1" s="69"/>
      <c r="D1" s="70"/>
      <c r="E1" s="71" t="s">
        <v>65</v>
      </c>
      <c r="F1" s="68"/>
      <c r="G1" s="69" t="s">
        <v>102</v>
      </c>
      <c r="H1" s="70"/>
      <c r="I1" s="70"/>
      <c r="J1" s="68"/>
      <c r="K1" s="72"/>
      <c r="L1" s="70"/>
      <c r="N1" s="68"/>
    </row>
    <row r="2" spans="1:14" ht="16.5" thickBot="1">
      <c r="A2" s="73" t="s">
        <v>0</v>
      </c>
      <c r="B2" s="74" t="s">
        <v>1</v>
      </c>
      <c r="C2" s="74"/>
      <c r="D2" s="70"/>
      <c r="E2" s="70"/>
      <c r="F2" s="73"/>
      <c r="G2" s="74"/>
      <c r="H2" s="70"/>
      <c r="I2" s="70"/>
      <c r="J2" s="73"/>
      <c r="K2" s="75"/>
      <c r="L2" s="70"/>
      <c r="N2" s="73"/>
    </row>
    <row r="3" spans="1:15" ht="15">
      <c r="A3" s="28" t="s">
        <v>2</v>
      </c>
      <c r="B3" s="76" t="s">
        <v>3</v>
      </c>
      <c r="C3" s="77" t="s">
        <v>4</v>
      </c>
      <c r="D3" s="78" t="s">
        <v>5</v>
      </c>
      <c r="E3" s="79"/>
      <c r="F3" s="30" t="s">
        <v>6</v>
      </c>
      <c r="G3" s="80" t="s">
        <v>4</v>
      </c>
      <c r="H3" s="78" t="s">
        <v>7</v>
      </c>
      <c r="I3" s="79"/>
      <c r="J3" s="30" t="s">
        <v>6</v>
      </c>
      <c r="K3" s="81" t="s">
        <v>4</v>
      </c>
      <c r="L3" s="78" t="s">
        <v>8</v>
      </c>
      <c r="M3" s="29"/>
      <c r="N3" s="30" t="s">
        <v>6</v>
      </c>
      <c r="O3" s="20" t="s">
        <v>61</v>
      </c>
    </row>
    <row r="4" spans="1:15" ht="15.75" customHeight="1" thickBot="1">
      <c r="A4" s="31"/>
      <c r="B4" s="82" t="s">
        <v>9</v>
      </c>
      <c r="C4" s="83" t="s">
        <v>10</v>
      </c>
      <c r="D4" s="84" t="s">
        <v>11</v>
      </c>
      <c r="E4" s="84" t="s">
        <v>12</v>
      </c>
      <c r="F4" s="33" t="s">
        <v>13</v>
      </c>
      <c r="G4" s="85" t="s">
        <v>14</v>
      </c>
      <c r="H4" s="84" t="s">
        <v>11</v>
      </c>
      <c r="I4" s="84" t="s">
        <v>12</v>
      </c>
      <c r="J4" s="33" t="s">
        <v>13</v>
      </c>
      <c r="K4" s="86" t="s">
        <v>15</v>
      </c>
      <c r="L4" s="84" t="s">
        <v>11</v>
      </c>
      <c r="M4" s="32" t="s">
        <v>12</v>
      </c>
      <c r="N4" s="33" t="s">
        <v>13</v>
      </c>
      <c r="O4" s="21" t="s">
        <v>62</v>
      </c>
    </row>
    <row r="5" spans="1:15" ht="15.75" customHeight="1">
      <c r="A5" s="34" t="s">
        <v>16</v>
      </c>
      <c r="B5" s="22">
        <v>124079.65</v>
      </c>
      <c r="C5" s="58">
        <v>123529.65</v>
      </c>
      <c r="D5" s="59">
        <v>68066.8</v>
      </c>
      <c r="E5" s="59">
        <v>0</v>
      </c>
      <c r="F5" s="35">
        <f>ROUND((D5+E5)/(C5/100),1)</f>
        <v>55.1</v>
      </c>
      <c r="G5" s="87">
        <v>170000</v>
      </c>
      <c r="H5" s="59">
        <v>129801.8</v>
      </c>
      <c r="I5" s="59">
        <v>0</v>
      </c>
      <c r="J5" s="35">
        <f>ROUND((H5+I5)/(G5/100),1)</f>
        <v>76.4</v>
      </c>
      <c r="K5" s="88"/>
      <c r="L5" s="59"/>
      <c r="M5" s="59"/>
      <c r="N5" s="35" t="e">
        <f>ROUND((L5+M5)/(K5/100),1)</f>
        <v>#DIV/0!</v>
      </c>
      <c r="O5" s="1">
        <f>ROUND((D5+E5)/(B5/100),1)</f>
        <v>54.9</v>
      </c>
    </row>
    <row r="6" spans="1:15" ht="15.75" customHeight="1">
      <c r="A6" s="36" t="s">
        <v>17</v>
      </c>
      <c r="B6" s="23">
        <v>50000</v>
      </c>
      <c r="C6" s="60">
        <v>50000</v>
      </c>
      <c r="D6" s="61">
        <v>23000</v>
      </c>
      <c r="E6" s="61">
        <v>0</v>
      </c>
      <c r="F6" s="37">
        <f aca="true" t="shared" si="0" ref="F6:F37">ROUND((D6+E6)/(C6/100),1)</f>
        <v>46</v>
      </c>
      <c r="G6" s="89">
        <v>50000</v>
      </c>
      <c r="H6" s="61">
        <v>24795</v>
      </c>
      <c r="I6" s="61">
        <v>0</v>
      </c>
      <c r="J6" s="37">
        <f aca="true" t="shared" si="1" ref="J6:J37">ROUND((H6+I6)/(G6/100),1)</f>
        <v>49.6</v>
      </c>
      <c r="K6" s="90"/>
      <c r="L6" s="61"/>
      <c r="M6" s="61"/>
      <c r="N6" s="37" t="e">
        <f aca="true" t="shared" si="2" ref="N6:N37">ROUND((L6+M6)/(K6/100),1)</f>
        <v>#DIV/0!</v>
      </c>
      <c r="O6" s="1">
        <f aca="true" t="shared" si="3" ref="O6:O37">ROUND((D6+E6)/(B6/100),1)</f>
        <v>46</v>
      </c>
    </row>
    <row r="7" spans="1:15" ht="15.75" customHeight="1">
      <c r="A7" s="36" t="s">
        <v>18</v>
      </c>
      <c r="B7" s="23">
        <v>135000</v>
      </c>
      <c r="C7" s="60">
        <v>135000</v>
      </c>
      <c r="D7" s="61">
        <v>80000</v>
      </c>
      <c r="E7" s="61">
        <v>0</v>
      </c>
      <c r="F7" s="37">
        <f t="shared" si="0"/>
        <v>59.3</v>
      </c>
      <c r="G7" s="89">
        <v>135000</v>
      </c>
      <c r="H7" s="61">
        <v>80000</v>
      </c>
      <c r="I7" s="61">
        <v>0</v>
      </c>
      <c r="J7" s="37">
        <f t="shared" si="1"/>
        <v>59.3</v>
      </c>
      <c r="K7" s="90"/>
      <c r="L7" s="61"/>
      <c r="M7" s="61"/>
      <c r="N7" s="37" t="e">
        <f t="shared" si="2"/>
        <v>#DIV/0!</v>
      </c>
      <c r="O7" s="1">
        <f t="shared" si="3"/>
        <v>59.3</v>
      </c>
    </row>
    <row r="8" spans="1:15" ht="15.75" customHeight="1">
      <c r="A8" s="36" t="s">
        <v>19</v>
      </c>
      <c r="B8" s="23">
        <v>15000</v>
      </c>
      <c r="C8" s="60">
        <v>15000</v>
      </c>
      <c r="D8" s="61">
        <v>3057</v>
      </c>
      <c r="E8" s="61">
        <v>0</v>
      </c>
      <c r="F8" s="37">
        <f t="shared" si="0"/>
        <v>20.4</v>
      </c>
      <c r="G8" s="89">
        <v>15000</v>
      </c>
      <c r="H8" s="61">
        <v>6136</v>
      </c>
      <c r="I8" s="61">
        <v>0</v>
      </c>
      <c r="J8" s="37">
        <f t="shared" si="1"/>
        <v>40.9</v>
      </c>
      <c r="K8" s="90"/>
      <c r="L8" s="61"/>
      <c r="M8" s="61"/>
      <c r="N8" s="37" t="e">
        <f t="shared" si="2"/>
        <v>#DIV/0!</v>
      </c>
      <c r="O8" s="1">
        <f t="shared" si="3"/>
        <v>20.4</v>
      </c>
    </row>
    <row r="9" spans="1:15" ht="15.75" customHeight="1">
      <c r="A9" s="36" t="s">
        <v>20</v>
      </c>
      <c r="B9" s="23">
        <v>30000</v>
      </c>
      <c r="C9" s="60">
        <v>30000</v>
      </c>
      <c r="D9" s="61">
        <v>0</v>
      </c>
      <c r="E9" s="61">
        <v>0</v>
      </c>
      <c r="F9" s="37">
        <f t="shared" si="0"/>
        <v>0</v>
      </c>
      <c r="G9" s="89">
        <v>30000</v>
      </c>
      <c r="H9" s="61">
        <v>0</v>
      </c>
      <c r="I9" s="61">
        <v>0</v>
      </c>
      <c r="J9" s="37">
        <f t="shared" si="1"/>
        <v>0</v>
      </c>
      <c r="K9" s="90"/>
      <c r="L9" s="61"/>
      <c r="M9" s="61"/>
      <c r="N9" s="37" t="e">
        <f t="shared" si="2"/>
        <v>#DIV/0!</v>
      </c>
      <c r="O9" s="1">
        <f t="shared" si="3"/>
        <v>0</v>
      </c>
    </row>
    <row r="10" spans="1:15" ht="15.75" customHeight="1">
      <c r="A10" s="36" t="s">
        <v>21</v>
      </c>
      <c r="B10" s="23"/>
      <c r="C10" s="60"/>
      <c r="D10" s="61"/>
      <c r="E10" s="61"/>
      <c r="F10" s="37" t="e">
        <f t="shared" si="0"/>
        <v>#DIV/0!</v>
      </c>
      <c r="G10" s="89">
        <v>0</v>
      </c>
      <c r="H10" s="61">
        <v>0</v>
      </c>
      <c r="I10" s="61">
        <v>0</v>
      </c>
      <c r="J10" s="37" t="e">
        <f t="shared" si="1"/>
        <v>#DIV/0!</v>
      </c>
      <c r="K10" s="90"/>
      <c r="L10" s="61"/>
      <c r="M10" s="61"/>
      <c r="N10" s="37" t="e">
        <f t="shared" si="2"/>
        <v>#DIV/0!</v>
      </c>
      <c r="O10" s="1" t="e">
        <f t="shared" si="3"/>
        <v>#DIV/0!</v>
      </c>
    </row>
    <row r="11" spans="1:15" ht="15.75" customHeight="1">
      <c r="A11" s="36" t="s">
        <v>22</v>
      </c>
      <c r="B11" s="23"/>
      <c r="C11" s="60"/>
      <c r="D11" s="61"/>
      <c r="E11" s="61"/>
      <c r="F11" s="37" t="e">
        <f t="shared" si="0"/>
        <v>#DIV/0!</v>
      </c>
      <c r="G11" s="89">
        <v>0</v>
      </c>
      <c r="H11" s="61">
        <v>0</v>
      </c>
      <c r="I11" s="61">
        <v>0</v>
      </c>
      <c r="J11" s="37" t="e">
        <f t="shared" si="1"/>
        <v>#DIV/0!</v>
      </c>
      <c r="K11" s="90"/>
      <c r="L11" s="61"/>
      <c r="M11" s="61"/>
      <c r="N11" s="37" t="e">
        <f t="shared" si="2"/>
        <v>#DIV/0!</v>
      </c>
      <c r="O11" s="1" t="e">
        <f t="shared" si="3"/>
        <v>#DIV/0!</v>
      </c>
    </row>
    <row r="12" spans="1:15" ht="15.75" customHeight="1">
      <c r="A12" s="36" t="s">
        <v>66</v>
      </c>
      <c r="B12" s="23"/>
      <c r="C12" s="60"/>
      <c r="D12" s="61"/>
      <c r="E12" s="61"/>
      <c r="F12" s="37" t="e">
        <f t="shared" si="0"/>
        <v>#DIV/0!</v>
      </c>
      <c r="G12" s="89">
        <v>0</v>
      </c>
      <c r="H12" s="61">
        <v>0</v>
      </c>
      <c r="I12" s="61">
        <v>0</v>
      </c>
      <c r="J12" s="37" t="e">
        <f t="shared" si="1"/>
        <v>#DIV/0!</v>
      </c>
      <c r="K12" s="90"/>
      <c r="L12" s="61"/>
      <c r="M12" s="61"/>
      <c r="N12" s="37" t="e">
        <f t="shared" si="2"/>
        <v>#DIV/0!</v>
      </c>
      <c r="O12" s="1" t="e">
        <f t="shared" si="3"/>
        <v>#DIV/0!</v>
      </c>
    </row>
    <row r="13" spans="1:15" ht="15.75" customHeight="1">
      <c r="A13" s="36" t="s">
        <v>67</v>
      </c>
      <c r="B13" s="23"/>
      <c r="C13" s="60"/>
      <c r="D13" s="61"/>
      <c r="E13" s="61"/>
      <c r="F13" s="37" t="e">
        <f t="shared" si="0"/>
        <v>#DIV/0!</v>
      </c>
      <c r="G13" s="89">
        <v>0</v>
      </c>
      <c r="H13" s="61">
        <v>0</v>
      </c>
      <c r="I13" s="61">
        <v>0</v>
      </c>
      <c r="J13" s="37" t="e">
        <f t="shared" si="1"/>
        <v>#DIV/0!</v>
      </c>
      <c r="K13" s="90"/>
      <c r="L13" s="61"/>
      <c r="M13" s="61"/>
      <c r="N13" s="37" t="e">
        <f t="shared" si="2"/>
        <v>#DIV/0!</v>
      </c>
      <c r="O13" s="1" t="e">
        <f t="shared" si="3"/>
        <v>#DIV/0!</v>
      </c>
    </row>
    <row r="14" spans="1:15" ht="15.75" customHeight="1">
      <c r="A14" s="36" t="s">
        <v>68</v>
      </c>
      <c r="B14" s="23"/>
      <c r="C14" s="60"/>
      <c r="D14" s="61"/>
      <c r="E14" s="61"/>
      <c r="F14" s="37" t="e">
        <f t="shared" si="0"/>
        <v>#DIV/0!</v>
      </c>
      <c r="G14" s="89">
        <v>0</v>
      </c>
      <c r="H14" s="61">
        <v>0</v>
      </c>
      <c r="I14" s="61">
        <v>0</v>
      </c>
      <c r="J14" s="37" t="e">
        <f t="shared" si="1"/>
        <v>#DIV/0!</v>
      </c>
      <c r="K14" s="90"/>
      <c r="L14" s="61"/>
      <c r="M14" s="61"/>
      <c r="N14" s="37" t="e">
        <f t="shared" si="2"/>
        <v>#DIV/0!</v>
      </c>
      <c r="O14" s="1" t="e">
        <f t="shared" si="3"/>
        <v>#DIV/0!</v>
      </c>
    </row>
    <row r="15" spans="1:15" ht="15.75" customHeight="1">
      <c r="A15" s="36" t="s">
        <v>23</v>
      </c>
      <c r="B15" s="23">
        <v>40500</v>
      </c>
      <c r="C15" s="60">
        <v>40500</v>
      </c>
      <c r="D15" s="61">
        <v>23760</v>
      </c>
      <c r="E15" s="61">
        <v>0</v>
      </c>
      <c r="F15" s="37">
        <f t="shared" si="0"/>
        <v>58.7</v>
      </c>
      <c r="G15" s="89">
        <v>40500</v>
      </c>
      <c r="H15" s="61">
        <v>23760</v>
      </c>
      <c r="I15" s="61">
        <v>0</v>
      </c>
      <c r="J15" s="37">
        <f t="shared" si="1"/>
        <v>58.7</v>
      </c>
      <c r="K15" s="90"/>
      <c r="L15" s="61"/>
      <c r="M15" s="61"/>
      <c r="N15" s="37" t="e">
        <f t="shared" si="2"/>
        <v>#DIV/0!</v>
      </c>
      <c r="O15" s="1">
        <f t="shared" si="3"/>
        <v>58.7</v>
      </c>
    </row>
    <row r="16" spans="1:15" ht="15.75" customHeight="1">
      <c r="A16" s="36" t="s">
        <v>24</v>
      </c>
      <c r="B16" s="23">
        <v>35000</v>
      </c>
      <c r="C16" s="60">
        <v>35000</v>
      </c>
      <c r="D16" s="61">
        <v>25996.95</v>
      </c>
      <c r="E16" s="61">
        <v>0</v>
      </c>
      <c r="F16" s="37">
        <f t="shared" si="0"/>
        <v>74.3</v>
      </c>
      <c r="G16" s="89">
        <v>35000</v>
      </c>
      <c r="H16" s="61">
        <v>25996.95</v>
      </c>
      <c r="I16" s="61">
        <v>0</v>
      </c>
      <c r="J16" s="37">
        <f t="shared" si="1"/>
        <v>74.3</v>
      </c>
      <c r="K16" s="90"/>
      <c r="L16" s="61"/>
      <c r="M16" s="61"/>
      <c r="N16" s="37" t="e">
        <f t="shared" si="2"/>
        <v>#DIV/0!</v>
      </c>
      <c r="O16" s="1">
        <f t="shared" si="3"/>
        <v>74.3</v>
      </c>
    </row>
    <row r="17" spans="1:15" ht="15.75" customHeight="1">
      <c r="A17" s="36" t="s">
        <v>69</v>
      </c>
      <c r="B17" s="23">
        <v>10000</v>
      </c>
      <c r="C17" s="60">
        <v>10000</v>
      </c>
      <c r="D17" s="61">
        <v>0</v>
      </c>
      <c r="E17" s="61">
        <v>0</v>
      </c>
      <c r="F17" s="37">
        <f t="shared" si="0"/>
        <v>0</v>
      </c>
      <c r="G17" s="89">
        <v>10000</v>
      </c>
      <c r="H17" s="61">
        <v>0</v>
      </c>
      <c r="I17" s="61">
        <v>0</v>
      </c>
      <c r="J17" s="37">
        <f t="shared" si="1"/>
        <v>0</v>
      </c>
      <c r="K17" s="90"/>
      <c r="L17" s="61"/>
      <c r="M17" s="61"/>
      <c r="N17" s="37" t="e">
        <f t="shared" si="2"/>
        <v>#DIV/0!</v>
      </c>
      <c r="O17" s="1">
        <f t="shared" si="3"/>
        <v>0</v>
      </c>
    </row>
    <row r="18" spans="1:15" ht="15.75" customHeight="1">
      <c r="A18" s="36" t="s">
        <v>25</v>
      </c>
      <c r="B18" s="23">
        <v>423500</v>
      </c>
      <c r="C18" s="60">
        <v>500500</v>
      </c>
      <c r="D18" s="61">
        <v>245838.91</v>
      </c>
      <c r="E18" s="61">
        <v>0</v>
      </c>
      <c r="F18" s="37">
        <f t="shared" si="0"/>
        <v>49.1</v>
      </c>
      <c r="G18" s="89">
        <v>423500</v>
      </c>
      <c r="H18" s="61">
        <v>290254</v>
      </c>
      <c r="I18" s="61">
        <v>0</v>
      </c>
      <c r="J18" s="37">
        <f t="shared" si="1"/>
        <v>68.5</v>
      </c>
      <c r="K18" s="90"/>
      <c r="L18" s="61"/>
      <c r="M18" s="61"/>
      <c r="N18" s="37" t="e">
        <f t="shared" si="2"/>
        <v>#DIV/0!</v>
      </c>
      <c r="O18" s="1">
        <f t="shared" si="3"/>
        <v>58</v>
      </c>
    </row>
    <row r="19" spans="1:15" ht="15.75" customHeight="1">
      <c r="A19" s="36" t="s">
        <v>26</v>
      </c>
      <c r="B19" s="23">
        <v>6514362</v>
      </c>
      <c r="C19" s="60">
        <v>6514408</v>
      </c>
      <c r="D19" s="61">
        <v>3069696</v>
      </c>
      <c r="E19" s="61">
        <v>0</v>
      </c>
      <c r="F19" s="37">
        <f t="shared" si="0"/>
        <v>47.1</v>
      </c>
      <c r="G19" s="89">
        <v>6401861</v>
      </c>
      <c r="H19" s="61">
        <v>4595812</v>
      </c>
      <c r="I19" s="61">
        <v>0</v>
      </c>
      <c r="J19" s="37">
        <f t="shared" si="1"/>
        <v>71.8</v>
      </c>
      <c r="K19" s="90"/>
      <c r="L19" s="61"/>
      <c r="M19" s="61"/>
      <c r="N19" s="37" t="e">
        <f t="shared" si="2"/>
        <v>#DIV/0!</v>
      </c>
      <c r="O19" s="1">
        <f t="shared" si="3"/>
        <v>47.1</v>
      </c>
    </row>
    <row r="20" spans="1:15" ht="15.75" customHeight="1">
      <c r="A20" s="36" t="s">
        <v>27</v>
      </c>
      <c r="B20" s="23"/>
      <c r="C20" s="60"/>
      <c r="D20" s="61"/>
      <c r="E20" s="61"/>
      <c r="F20" s="37" t="e">
        <f t="shared" si="0"/>
        <v>#DIV/0!</v>
      </c>
      <c r="G20" s="89">
        <v>0</v>
      </c>
      <c r="H20" s="61">
        <v>30</v>
      </c>
      <c r="I20" s="61">
        <v>0</v>
      </c>
      <c r="J20" s="37" t="e">
        <f t="shared" si="1"/>
        <v>#DIV/0!</v>
      </c>
      <c r="K20" s="90"/>
      <c r="L20" s="61"/>
      <c r="M20" s="61"/>
      <c r="N20" s="37" t="e">
        <f t="shared" si="2"/>
        <v>#DIV/0!</v>
      </c>
      <c r="O20" s="1" t="e">
        <f t="shared" si="3"/>
        <v>#DIV/0!</v>
      </c>
    </row>
    <row r="21" spans="1:15" ht="15.75" customHeight="1">
      <c r="A21" s="36" t="s">
        <v>28</v>
      </c>
      <c r="B21" s="23"/>
      <c r="C21" s="60"/>
      <c r="D21" s="61"/>
      <c r="E21" s="61"/>
      <c r="F21" s="37" t="e">
        <f t="shared" si="0"/>
        <v>#DIV/0!</v>
      </c>
      <c r="G21" s="89">
        <v>0</v>
      </c>
      <c r="H21" s="61">
        <v>0</v>
      </c>
      <c r="I21" s="61">
        <v>0</v>
      </c>
      <c r="J21" s="37" t="e">
        <f t="shared" si="1"/>
        <v>#DIV/0!</v>
      </c>
      <c r="K21" s="90"/>
      <c r="L21" s="61"/>
      <c r="M21" s="61"/>
      <c r="N21" s="37" t="e">
        <f t="shared" si="2"/>
        <v>#DIV/0!</v>
      </c>
      <c r="O21" s="1" t="e">
        <f t="shared" si="3"/>
        <v>#DIV/0!</v>
      </c>
    </row>
    <row r="22" spans="1:15" ht="15.75" customHeight="1">
      <c r="A22" s="36" t="s">
        <v>29</v>
      </c>
      <c r="B22" s="23"/>
      <c r="C22" s="60"/>
      <c r="D22" s="61"/>
      <c r="E22" s="61"/>
      <c r="F22" s="37" t="e">
        <f t="shared" si="0"/>
        <v>#DIV/0!</v>
      </c>
      <c r="G22" s="89">
        <v>0</v>
      </c>
      <c r="H22" s="61">
        <v>0</v>
      </c>
      <c r="I22" s="61">
        <v>0</v>
      </c>
      <c r="J22" s="37" t="e">
        <f t="shared" si="1"/>
        <v>#DIV/0!</v>
      </c>
      <c r="K22" s="90"/>
      <c r="L22" s="61"/>
      <c r="M22" s="61"/>
      <c r="N22" s="37" t="e">
        <f t="shared" si="2"/>
        <v>#DIV/0!</v>
      </c>
      <c r="O22" s="1" t="e">
        <f t="shared" si="3"/>
        <v>#DIV/0!</v>
      </c>
    </row>
    <row r="23" spans="1:15" ht="15.75" customHeight="1">
      <c r="A23" s="36" t="s">
        <v>30</v>
      </c>
      <c r="B23" s="23"/>
      <c r="C23" s="60"/>
      <c r="D23" s="61"/>
      <c r="E23" s="61"/>
      <c r="F23" s="37" t="e">
        <f t="shared" si="0"/>
        <v>#DIV/0!</v>
      </c>
      <c r="G23" s="89">
        <v>0</v>
      </c>
      <c r="H23" s="61">
        <v>0</v>
      </c>
      <c r="I23" s="61">
        <v>0</v>
      </c>
      <c r="J23" s="37" t="e">
        <f t="shared" si="1"/>
        <v>#DIV/0!</v>
      </c>
      <c r="K23" s="90"/>
      <c r="L23" s="61"/>
      <c r="M23" s="61"/>
      <c r="N23" s="37" t="e">
        <f t="shared" si="2"/>
        <v>#DIV/0!</v>
      </c>
      <c r="O23" s="1" t="e">
        <f t="shared" si="3"/>
        <v>#DIV/0!</v>
      </c>
    </row>
    <row r="24" spans="1:15" ht="15.75" customHeight="1">
      <c r="A24" s="36" t="s">
        <v>70</v>
      </c>
      <c r="B24" s="23"/>
      <c r="C24" s="60"/>
      <c r="D24" s="61"/>
      <c r="E24" s="61"/>
      <c r="F24" s="37" t="e">
        <f t="shared" si="0"/>
        <v>#DIV/0!</v>
      </c>
      <c r="G24" s="89">
        <v>0</v>
      </c>
      <c r="H24" s="61"/>
      <c r="I24" s="61">
        <v>0</v>
      </c>
      <c r="J24" s="37" t="e">
        <f t="shared" si="1"/>
        <v>#DIV/0!</v>
      </c>
      <c r="K24" s="90"/>
      <c r="L24" s="61"/>
      <c r="M24" s="61"/>
      <c r="N24" s="37" t="e">
        <f t="shared" si="2"/>
        <v>#DIV/0!</v>
      </c>
      <c r="O24" s="1" t="e">
        <f t="shared" si="3"/>
        <v>#DIV/0!</v>
      </c>
    </row>
    <row r="25" spans="1:15" ht="15.75" customHeight="1">
      <c r="A25" s="36" t="s">
        <v>31</v>
      </c>
      <c r="B25" s="23">
        <v>0</v>
      </c>
      <c r="C25" s="60">
        <v>550</v>
      </c>
      <c r="D25" s="61">
        <v>546.75</v>
      </c>
      <c r="E25" s="61"/>
      <c r="F25" s="37">
        <f t="shared" si="0"/>
        <v>99.4</v>
      </c>
      <c r="G25" s="89">
        <v>850</v>
      </c>
      <c r="H25" s="61">
        <v>849.62</v>
      </c>
      <c r="I25" s="61">
        <v>0</v>
      </c>
      <c r="J25" s="37">
        <f t="shared" si="1"/>
        <v>100</v>
      </c>
      <c r="K25" s="90"/>
      <c r="L25" s="61"/>
      <c r="M25" s="61"/>
      <c r="N25" s="37" t="e">
        <f t="shared" si="2"/>
        <v>#DIV/0!</v>
      </c>
      <c r="O25" s="1" t="e">
        <f t="shared" si="3"/>
        <v>#DIV/0!</v>
      </c>
    </row>
    <row r="26" spans="1:15" ht="15.75" customHeight="1">
      <c r="A26" s="36" t="s">
        <v>32</v>
      </c>
      <c r="B26" s="23"/>
      <c r="C26" s="60"/>
      <c r="D26" s="61"/>
      <c r="E26" s="61"/>
      <c r="F26" s="37" t="e">
        <f t="shared" si="0"/>
        <v>#DIV/0!</v>
      </c>
      <c r="G26" s="89">
        <v>0</v>
      </c>
      <c r="H26" s="61">
        <v>0</v>
      </c>
      <c r="I26" s="61">
        <v>0</v>
      </c>
      <c r="J26" s="37" t="e">
        <f t="shared" si="1"/>
        <v>#DIV/0!</v>
      </c>
      <c r="K26" s="90"/>
      <c r="L26" s="61"/>
      <c r="M26" s="61"/>
      <c r="N26" s="37" t="e">
        <f t="shared" si="2"/>
        <v>#DIV/0!</v>
      </c>
      <c r="O26" s="1" t="e">
        <f t="shared" si="3"/>
        <v>#DIV/0!</v>
      </c>
    </row>
    <row r="27" spans="1:15" ht="15.75" customHeight="1">
      <c r="A27" s="36" t="s">
        <v>71</v>
      </c>
      <c r="B27" s="23"/>
      <c r="C27" s="60"/>
      <c r="D27" s="61"/>
      <c r="E27" s="61"/>
      <c r="F27" s="37" t="e">
        <f t="shared" si="0"/>
        <v>#DIV/0!</v>
      </c>
      <c r="G27" s="89">
        <v>0</v>
      </c>
      <c r="H27" s="61">
        <v>0</v>
      </c>
      <c r="I27" s="61">
        <v>0</v>
      </c>
      <c r="J27" s="37" t="e">
        <f t="shared" si="1"/>
        <v>#DIV/0!</v>
      </c>
      <c r="K27" s="90"/>
      <c r="L27" s="61"/>
      <c r="M27" s="61"/>
      <c r="N27" s="37" t="e">
        <f t="shared" si="2"/>
        <v>#DIV/0!</v>
      </c>
      <c r="O27" s="1" t="e">
        <f t="shared" si="3"/>
        <v>#DIV/0!</v>
      </c>
    </row>
    <row r="28" spans="1:15" ht="15.75" customHeight="1">
      <c r="A28" s="36" t="s">
        <v>33</v>
      </c>
      <c r="B28" s="23"/>
      <c r="C28" s="60"/>
      <c r="D28" s="61"/>
      <c r="E28" s="61"/>
      <c r="F28" s="37" t="e">
        <f t="shared" si="0"/>
        <v>#DIV/0!</v>
      </c>
      <c r="G28" s="89">
        <v>0</v>
      </c>
      <c r="H28" s="61">
        <v>0</v>
      </c>
      <c r="I28" s="61">
        <v>0</v>
      </c>
      <c r="J28" s="37" t="e">
        <f t="shared" si="1"/>
        <v>#DIV/0!</v>
      </c>
      <c r="K28" s="90"/>
      <c r="L28" s="61"/>
      <c r="M28" s="61"/>
      <c r="N28" s="37" t="e">
        <f t="shared" si="2"/>
        <v>#DIV/0!</v>
      </c>
      <c r="O28" s="1" t="e">
        <f t="shared" si="3"/>
        <v>#DIV/0!</v>
      </c>
    </row>
    <row r="29" spans="1:15" ht="15.75" customHeight="1">
      <c r="A29" s="36" t="s">
        <v>34</v>
      </c>
      <c r="B29" s="23">
        <v>45216.35</v>
      </c>
      <c r="C29" s="60">
        <v>45216.35</v>
      </c>
      <c r="D29" s="61">
        <v>22608.18</v>
      </c>
      <c r="E29" s="61"/>
      <c r="F29" s="37">
        <f t="shared" si="0"/>
        <v>50</v>
      </c>
      <c r="G29" s="89">
        <v>45216.35</v>
      </c>
      <c r="H29" s="61">
        <v>33912.27</v>
      </c>
      <c r="I29" s="61">
        <v>0</v>
      </c>
      <c r="J29" s="37">
        <f t="shared" si="1"/>
        <v>75</v>
      </c>
      <c r="K29" s="90"/>
      <c r="L29" s="61"/>
      <c r="M29" s="61"/>
      <c r="N29" s="37" t="e">
        <f t="shared" si="2"/>
        <v>#DIV/0!</v>
      </c>
      <c r="O29" s="1">
        <f t="shared" si="3"/>
        <v>50</v>
      </c>
    </row>
    <row r="30" spans="1:15" ht="15.75" customHeight="1">
      <c r="A30" s="36" t="s">
        <v>72</v>
      </c>
      <c r="B30" s="23"/>
      <c r="C30" s="60"/>
      <c r="D30" s="61"/>
      <c r="E30" s="61"/>
      <c r="F30" s="37" t="e">
        <f t="shared" si="0"/>
        <v>#DIV/0!</v>
      </c>
      <c r="G30" s="89">
        <v>0</v>
      </c>
      <c r="H30" s="61">
        <v>0</v>
      </c>
      <c r="I30" s="61">
        <v>0</v>
      </c>
      <c r="J30" s="37" t="e">
        <f t="shared" si="1"/>
        <v>#DIV/0!</v>
      </c>
      <c r="K30" s="90"/>
      <c r="L30" s="61"/>
      <c r="M30" s="61"/>
      <c r="N30" s="37" t="e">
        <f t="shared" si="2"/>
        <v>#DIV/0!</v>
      </c>
      <c r="O30" s="1" t="e">
        <f t="shared" si="3"/>
        <v>#DIV/0!</v>
      </c>
    </row>
    <row r="31" spans="1:15" ht="15.75" customHeight="1">
      <c r="A31" s="36" t="s">
        <v>35</v>
      </c>
      <c r="B31" s="23"/>
      <c r="C31" s="60"/>
      <c r="D31" s="61"/>
      <c r="E31" s="61"/>
      <c r="F31" s="37" t="e">
        <f t="shared" si="0"/>
        <v>#DIV/0!</v>
      </c>
      <c r="G31" s="89">
        <v>0</v>
      </c>
      <c r="H31" s="61">
        <v>0</v>
      </c>
      <c r="I31" s="61">
        <v>0</v>
      </c>
      <c r="J31" s="37" t="e">
        <f t="shared" si="1"/>
        <v>#DIV/0!</v>
      </c>
      <c r="K31" s="90"/>
      <c r="L31" s="61"/>
      <c r="M31" s="61"/>
      <c r="N31" s="37" t="e">
        <f t="shared" si="2"/>
        <v>#DIV/0!</v>
      </c>
      <c r="O31" s="1" t="e">
        <f t="shared" si="3"/>
        <v>#DIV/0!</v>
      </c>
    </row>
    <row r="32" spans="1:15" ht="15">
      <c r="A32" s="36" t="s">
        <v>73</v>
      </c>
      <c r="B32" s="23"/>
      <c r="C32" s="60"/>
      <c r="D32" s="61"/>
      <c r="E32" s="61"/>
      <c r="F32" s="37" t="e">
        <f t="shared" si="0"/>
        <v>#DIV/0!</v>
      </c>
      <c r="G32" s="89">
        <v>0</v>
      </c>
      <c r="H32" s="61">
        <v>0</v>
      </c>
      <c r="I32" s="61">
        <v>0</v>
      </c>
      <c r="J32" s="37" t="e">
        <f t="shared" si="1"/>
        <v>#DIV/0!</v>
      </c>
      <c r="K32" s="90"/>
      <c r="L32" s="61"/>
      <c r="M32" s="61"/>
      <c r="N32" s="37" t="e">
        <f t="shared" si="2"/>
        <v>#DIV/0!</v>
      </c>
      <c r="O32" s="1" t="e">
        <f t="shared" si="3"/>
        <v>#DIV/0!</v>
      </c>
    </row>
    <row r="33" spans="1:15" ht="15">
      <c r="A33" s="36" t="s">
        <v>36</v>
      </c>
      <c r="B33" s="23"/>
      <c r="C33" s="60"/>
      <c r="D33" s="61"/>
      <c r="E33" s="61"/>
      <c r="F33" s="37" t="e">
        <f t="shared" si="0"/>
        <v>#DIV/0!</v>
      </c>
      <c r="G33" s="89">
        <v>0</v>
      </c>
      <c r="H33" s="61">
        <v>0</v>
      </c>
      <c r="I33" s="61">
        <v>0</v>
      </c>
      <c r="J33" s="37" t="e">
        <f t="shared" si="1"/>
        <v>#DIV/0!</v>
      </c>
      <c r="K33" s="90"/>
      <c r="L33" s="61"/>
      <c r="M33" s="61"/>
      <c r="N33" s="37" t="e">
        <f t="shared" si="2"/>
        <v>#DIV/0!</v>
      </c>
      <c r="O33" s="1" t="e">
        <f t="shared" si="3"/>
        <v>#DIV/0!</v>
      </c>
    </row>
    <row r="34" spans="1:15" ht="15">
      <c r="A34" s="36" t="s">
        <v>74</v>
      </c>
      <c r="B34" s="23">
        <v>150000</v>
      </c>
      <c r="C34" s="60">
        <v>150000</v>
      </c>
      <c r="D34" s="61">
        <v>96780.8</v>
      </c>
      <c r="E34" s="61"/>
      <c r="F34" s="37">
        <f>ROUND((D34+E34)/(C34/100),1)</f>
        <v>64.5</v>
      </c>
      <c r="G34" s="89">
        <v>203029.65</v>
      </c>
      <c r="H34" s="61">
        <v>130217.69</v>
      </c>
      <c r="I34" s="61">
        <v>0</v>
      </c>
      <c r="J34" s="37">
        <f>ROUND((H34+I34)/(G34/100),1)</f>
        <v>64.1</v>
      </c>
      <c r="K34" s="90"/>
      <c r="L34" s="61"/>
      <c r="M34" s="61"/>
      <c r="N34" s="37" t="e">
        <f>ROUND((L34+M34)/(K34/100),1)</f>
        <v>#DIV/0!</v>
      </c>
      <c r="O34" s="1">
        <f t="shared" si="3"/>
        <v>64.5</v>
      </c>
    </row>
    <row r="35" spans="1:15" ht="15">
      <c r="A35" s="36" t="s">
        <v>37</v>
      </c>
      <c r="B35" s="62"/>
      <c r="C35" s="63"/>
      <c r="D35" s="64"/>
      <c r="E35" s="64"/>
      <c r="F35" s="38" t="e">
        <f>ROUND((D35+E35)/(C35/100),1)</f>
        <v>#DIV/0!</v>
      </c>
      <c r="G35" s="91">
        <v>0</v>
      </c>
      <c r="H35" s="64">
        <v>0</v>
      </c>
      <c r="I35" s="64">
        <v>0</v>
      </c>
      <c r="J35" s="38" t="e">
        <f>ROUND((H35+I35)/(G35/100),1)</f>
        <v>#DIV/0!</v>
      </c>
      <c r="K35" s="92"/>
      <c r="L35" s="64"/>
      <c r="M35" s="64"/>
      <c r="N35" s="38" t="e">
        <f>ROUND((L35+M35)/(K35/100),1)</f>
        <v>#DIV/0!</v>
      </c>
      <c r="O35" s="1" t="e">
        <f t="shared" si="3"/>
        <v>#DIV/0!</v>
      </c>
    </row>
    <row r="36" spans="1:15" ht="15.75" thickBot="1">
      <c r="A36" s="39" t="s">
        <v>38</v>
      </c>
      <c r="B36" s="65"/>
      <c r="C36" s="66"/>
      <c r="D36" s="67"/>
      <c r="E36" s="67"/>
      <c r="F36" s="38" t="e">
        <f>ROUND((D36+E36)/(C36/100),1)</f>
        <v>#DIV/0!</v>
      </c>
      <c r="G36" s="67">
        <v>0</v>
      </c>
      <c r="H36" s="67">
        <v>0</v>
      </c>
      <c r="I36" s="67">
        <v>0</v>
      </c>
      <c r="J36" s="38" t="e">
        <f>ROUND((H36+I36)/(G36/100),1)</f>
        <v>#DIV/0!</v>
      </c>
      <c r="K36" s="93"/>
      <c r="L36" s="67"/>
      <c r="M36" s="67"/>
      <c r="N36" s="38" t="e">
        <f>ROUND((L36+M36)/(K36/100),1)</f>
        <v>#DIV/0!</v>
      </c>
      <c r="O36" s="1" t="e">
        <f t="shared" si="3"/>
        <v>#DIV/0!</v>
      </c>
    </row>
    <row r="37" spans="1:15" ht="15.75" thickBot="1">
      <c r="A37" s="40" t="s">
        <v>39</v>
      </c>
      <c r="B37" s="24">
        <f>SUM(B5:B36)</f>
        <v>7572658</v>
      </c>
      <c r="C37" s="25">
        <f>SUM(C5:C36)</f>
        <v>7649704</v>
      </c>
      <c r="D37" s="26">
        <f>SUM(D5:D36)</f>
        <v>3659351.39</v>
      </c>
      <c r="E37" s="27">
        <f>SUM(E5:E35)</f>
        <v>0</v>
      </c>
      <c r="F37" s="41">
        <f t="shared" si="0"/>
        <v>47.8</v>
      </c>
      <c r="G37" s="24">
        <f>SUM(G5:G36)</f>
        <v>7559957</v>
      </c>
      <c r="H37" s="26">
        <f>SUM(H5:H36)</f>
        <v>5341565.33</v>
      </c>
      <c r="I37" s="26">
        <v>0</v>
      </c>
      <c r="J37" s="41">
        <f t="shared" si="1"/>
        <v>70.7</v>
      </c>
      <c r="K37" s="24">
        <f>SUM(K5:K36)</f>
        <v>0</v>
      </c>
      <c r="L37" s="26">
        <f>SUM(L5:L36)</f>
        <v>0</v>
      </c>
      <c r="M37" s="27">
        <f>SUM(M5:M35)</f>
        <v>0</v>
      </c>
      <c r="N37" s="41" t="e">
        <f t="shared" si="2"/>
        <v>#DIV/0!</v>
      </c>
      <c r="O37" s="1">
        <f t="shared" si="3"/>
        <v>48.3</v>
      </c>
    </row>
    <row r="38" spans="1:14" ht="15">
      <c r="A38" s="94"/>
      <c r="B38" s="95"/>
      <c r="C38" s="95"/>
      <c r="D38" s="95"/>
      <c r="E38" s="95"/>
      <c r="F38" s="96"/>
      <c r="G38" s="95"/>
      <c r="H38" s="95"/>
      <c r="I38" s="95"/>
      <c r="J38" s="96"/>
      <c r="K38" s="95"/>
      <c r="L38" s="95"/>
      <c r="M38" s="95"/>
      <c r="N38" s="96"/>
    </row>
    <row r="39" spans="1:14" ht="15.75" thickBot="1">
      <c r="A39" s="97" t="s">
        <v>57</v>
      </c>
      <c r="B39" s="98"/>
      <c r="C39" s="98"/>
      <c r="D39" s="98"/>
      <c r="E39" s="95"/>
      <c r="F39" s="96"/>
      <c r="G39" s="95"/>
      <c r="H39" s="95"/>
      <c r="I39" s="95"/>
      <c r="J39" s="96"/>
      <c r="K39" s="95"/>
      <c r="L39" s="95"/>
      <c r="M39" s="95"/>
      <c r="N39" s="96"/>
    </row>
    <row r="40" spans="1:14" ht="15">
      <c r="A40" s="42"/>
      <c r="B40" s="99" t="s">
        <v>10</v>
      </c>
      <c r="C40" s="100" t="s">
        <v>14</v>
      </c>
      <c r="D40" s="101" t="s">
        <v>15</v>
      </c>
      <c r="E40" s="95"/>
      <c r="F40" s="96"/>
      <c r="G40" s="95"/>
      <c r="H40" s="95"/>
      <c r="I40" s="95"/>
      <c r="J40" s="96"/>
      <c r="K40" s="95"/>
      <c r="L40" s="95"/>
      <c r="M40" s="95"/>
      <c r="N40" s="96"/>
    </row>
    <row r="41" spans="1:14" ht="15">
      <c r="A41" s="43" t="s">
        <v>58</v>
      </c>
      <c r="B41" s="102">
        <v>0</v>
      </c>
      <c r="C41" s="103">
        <v>0</v>
      </c>
      <c r="D41" s="104"/>
      <c r="E41" s="95"/>
      <c r="F41" s="96"/>
      <c r="G41" s="95"/>
      <c r="H41" s="95"/>
      <c r="I41" s="95"/>
      <c r="J41" s="96"/>
      <c r="K41" s="95"/>
      <c r="L41" s="95"/>
      <c r="M41" s="95"/>
      <c r="N41" s="96"/>
    </row>
    <row r="42" spans="1:14" ht="15">
      <c r="A42" s="48" t="s">
        <v>75</v>
      </c>
      <c r="B42" s="102">
        <v>16900</v>
      </c>
      <c r="C42" s="103">
        <v>176713</v>
      </c>
      <c r="D42" s="104"/>
      <c r="E42" s="95"/>
      <c r="F42" s="96"/>
      <c r="G42" s="95"/>
      <c r="H42" s="95"/>
      <c r="I42" s="95"/>
      <c r="J42" s="96"/>
      <c r="K42" s="95"/>
      <c r="L42" s="95"/>
      <c r="M42" s="95"/>
      <c r="N42" s="96"/>
    </row>
    <row r="43" spans="1:14" ht="15">
      <c r="A43" s="48" t="s">
        <v>59</v>
      </c>
      <c r="B43" s="102">
        <v>1200</v>
      </c>
      <c r="C43" s="103">
        <v>6073</v>
      </c>
      <c r="D43" s="104"/>
      <c r="E43" s="95"/>
      <c r="F43" s="96"/>
      <c r="G43" s="95"/>
      <c r="H43" s="95"/>
      <c r="I43" s="95"/>
      <c r="J43" s="96"/>
      <c r="K43" s="95"/>
      <c r="L43" s="95"/>
      <c r="M43" s="95"/>
      <c r="N43" s="96"/>
    </row>
    <row r="44" spans="1:14" ht="15.75" thickBot="1">
      <c r="A44" s="44" t="s">
        <v>60</v>
      </c>
      <c r="B44" s="105">
        <v>0</v>
      </c>
      <c r="C44" s="106">
        <v>0</v>
      </c>
      <c r="D44" s="107"/>
      <c r="E44" s="95"/>
      <c r="F44" s="96"/>
      <c r="G44" s="95"/>
      <c r="H44" s="95"/>
      <c r="I44" s="95"/>
      <c r="J44" s="96"/>
      <c r="K44" s="95"/>
      <c r="L44" s="95"/>
      <c r="M44" s="95"/>
      <c r="N44" s="96"/>
    </row>
    <row r="45" spans="1:14" ht="15">
      <c r="A45" s="94"/>
      <c r="B45" s="95"/>
      <c r="C45" s="95"/>
      <c r="D45" s="95"/>
      <c r="E45" s="95"/>
      <c r="F45" s="96"/>
      <c r="G45" s="95"/>
      <c r="H45" s="95"/>
      <c r="I45" s="95"/>
      <c r="J45" s="96"/>
      <c r="K45" s="95"/>
      <c r="L45" s="95"/>
      <c r="M45" s="95"/>
      <c r="N45" s="96"/>
    </row>
    <row r="47" spans="1:14" ht="16.5" thickBot="1">
      <c r="A47" s="73" t="s">
        <v>45</v>
      </c>
      <c r="B47" s="109" t="s">
        <v>1</v>
      </c>
      <c r="C47" s="109"/>
      <c r="D47" s="98"/>
      <c r="E47" s="70"/>
      <c r="F47" s="73"/>
      <c r="G47" s="109"/>
      <c r="H47" s="98"/>
      <c r="I47" s="70"/>
      <c r="J47" s="73"/>
      <c r="K47" s="109"/>
      <c r="L47" s="98"/>
      <c r="M47" s="98"/>
      <c r="N47" s="73"/>
    </row>
    <row r="48" spans="1:15" ht="15">
      <c r="A48" s="28" t="s">
        <v>2</v>
      </c>
      <c r="B48" s="76" t="s">
        <v>3</v>
      </c>
      <c r="C48" s="77" t="s">
        <v>4</v>
      </c>
      <c r="D48" s="78" t="s">
        <v>5</v>
      </c>
      <c r="E48" s="79"/>
      <c r="F48" s="30" t="s">
        <v>6</v>
      </c>
      <c r="G48" s="80" t="s">
        <v>4</v>
      </c>
      <c r="H48" s="78" t="s">
        <v>7</v>
      </c>
      <c r="I48" s="79"/>
      <c r="J48" s="30" t="s">
        <v>6</v>
      </c>
      <c r="K48" s="81" t="s">
        <v>4</v>
      </c>
      <c r="L48" s="78" t="s">
        <v>8</v>
      </c>
      <c r="M48" s="29"/>
      <c r="N48" s="30" t="s">
        <v>6</v>
      </c>
      <c r="O48" s="20" t="s">
        <v>61</v>
      </c>
    </row>
    <row r="49" spans="1:15" ht="15.75" thickBot="1">
      <c r="A49" s="31"/>
      <c r="B49" s="82" t="s">
        <v>9</v>
      </c>
      <c r="C49" s="83" t="s">
        <v>10</v>
      </c>
      <c r="D49" s="84" t="s">
        <v>11</v>
      </c>
      <c r="E49" s="84" t="s">
        <v>12</v>
      </c>
      <c r="F49" s="33" t="s">
        <v>13</v>
      </c>
      <c r="G49" s="85" t="s">
        <v>14</v>
      </c>
      <c r="H49" s="84" t="s">
        <v>11</v>
      </c>
      <c r="I49" s="84" t="s">
        <v>12</v>
      </c>
      <c r="J49" s="33" t="s">
        <v>13</v>
      </c>
      <c r="K49" s="86" t="s">
        <v>15</v>
      </c>
      <c r="L49" s="84" t="s">
        <v>11</v>
      </c>
      <c r="M49" s="32" t="s">
        <v>12</v>
      </c>
      <c r="N49" s="33" t="s">
        <v>13</v>
      </c>
      <c r="O49" s="21" t="s">
        <v>62</v>
      </c>
    </row>
    <row r="50" spans="1:15" ht="15">
      <c r="A50" s="7" t="s">
        <v>76</v>
      </c>
      <c r="B50" s="1"/>
      <c r="C50" s="2"/>
      <c r="D50" s="8"/>
      <c r="E50" s="135"/>
      <c r="F50" s="46" t="e">
        <f>ROUND((D50+E50)/(C50/100),1)</f>
        <v>#DIV/0!</v>
      </c>
      <c r="G50" s="2">
        <v>0</v>
      </c>
      <c r="H50" s="8">
        <v>0</v>
      </c>
      <c r="I50" s="135"/>
      <c r="J50" s="46" t="e">
        <f>ROUND((H50+I50)/(G50/100),1)</f>
        <v>#DIV/0!</v>
      </c>
      <c r="K50" s="110"/>
      <c r="L50" s="8"/>
      <c r="M50" s="9"/>
      <c r="N50" s="46" t="e">
        <f>ROUND((L50+M50)/(K50/100),1)</f>
        <v>#DIV/0!</v>
      </c>
      <c r="O50" s="1" t="e">
        <f aca="true" t="shared" si="4" ref="O50:O76">ROUND((D50+E50)/(B50/100),1)</f>
        <v>#DIV/0!</v>
      </c>
    </row>
    <row r="51" spans="1:15" ht="15">
      <c r="A51" s="10" t="s">
        <v>77</v>
      </c>
      <c r="B51" s="3">
        <v>811200</v>
      </c>
      <c r="C51" s="4">
        <v>811200</v>
      </c>
      <c r="D51" s="11">
        <v>486720</v>
      </c>
      <c r="E51" s="136">
        <v>0</v>
      </c>
      <c r="F51" s="45">
        <f aca="true" t="shared" si="5" ref="F51:F76">ROUND((D51+E51)/(C51/100),1)</f>
        <v>60</v>
      </c>
      <c r="G51" s="4">
        <v>831000</v>
      </c>
      <c r="H51" s="11">
        <v>831456</v>
      </c>
      <c r="I51" s="136"/>
      <c r="J51" s="45">
        <f aca="true" t="shared" si="6" ref="J51:J76">ROUND((H51+I51)/(G51/100),1)</f>
        <v>100.1</v>
      </c>
      <c r="K51" s="111"/>
      <c r="L51" s="11"/>
      <c r="M51" s="12"/>
      <c r="N51" s="45" t="e">
        <f aca="true" t="shared" si="7" ref="N51:N76">ROUND((L51+M51)/(K51/100),1)</f>
        <v>#DIV/0!</v>
      </c>
      <c r="O51" s="1">
        <f t="shared" si="4"/>
        <v>60</v>
      </c>
    </row>
    <row r="52" spans="1:15" ht="15">
      <c r="A52" s="10" t="s">
        <v>46</v>
      </c>
      <c r="B52" s="3"/>
      <c r="C52" s="4"/>
      <c r="D52" s="11"/>
      <c r="E52" s="136"/>
      <c r="F52" s="45" t="e">
        <f t="shared" si="5"/>
        <v>#DIV/0!</v>
      </c>
      <c r="G52" s="4">
        <v>0</v>
      </c>
      <c r="H52" s="11">
        <v>0</v>
      </c>
      <c r="I52" s="136"/>
      <c r="J52" s="45" t="e">
        <f t="shared" si="6"/>
        <v>#DIV/0!</v>
      </c>
      <c r="K52" s="111"/>
      <c r="L52" s="11"/>
      <c r="M52" s="12"/>
      <c r="N52" s="45" t="e">
        <f t="shared" si="7"/>
        <v>#DIV/0!</v>
      </c>
      <c r="O52" s="1" t="e">
        <f t="shared" si="4"/>
        <v>#DIV/0!</v>
      </c>
    </row>
    <row r="53" spans="1:15" ht="15">
      <c r="A53" s="10" t="s">
        <v>78</v>
      </c>
      <c r="B53" s="3"/>
      <c r="C53" s="4"/>
      <c r="D53" s="11"/>
      <c r="E53" s="136"/>
      <c r="F53" s="45" t="e">
        <f t="shared" si="5"/>
        <v>#DIV/0!</v>
      </c>
      <c r="G53" s="4">
        <v>0</v>
      </c>
      <c r="H53" s="11">
        <v>0</v>
      </c>
      <c r="I53" s="136"/>
      <c r="J53" s="45" t="e">
        <f t="shared" si="6"/>
        <v>#DIV/0!</v>
      </c>
      <c r="K53" s="111"/>
      <c r="L53" s="11"/>
      <c r="M53" s="12"/>
      <c r="N53" s="45" t="e">
        <f t="shared" si="7"/>
        <v>#DIV/0!</v>
      </c>
      <c r="O53" s="1" t="e">
        <f t="shared" si="4"/>
        <v>#DIV/0!</v>
      </c>
    </row>
    <row r="54" spans="1:15" ht="15">
      <c r="A54" s="10" t="s">
        <v>79</v>
      </c>
      <c r="B54" s="3"/>
      <c r="C54" s="4"/>
      <c r="D54" s="11"/>
      <c r="E54" s="136"/>
      <c r="F54" s="45" t="e">
        <f t="shared" si="5"/>
        <v>#DIV/0!</v>
      </c>
      <c r="G54" s="4">
        <v>0</v>
      </c>
      <c r="H54" s="11">
        <v>0</v>
      </c>
      <c r="I54" s="136"/>
      <c r="J54" s="45" t="e">
        <f t="shared" si="6"/>
        <v>#DIV/0!</v>
      </c>
      <c r="K54" s="111"/>
      <c r="L54" s="11"/>
      <c r="M54" s="12"/>
      <c r="N54" s="45" t="e">
        <f t="shared" si="7"/>
        <v>#DIV/0!</v>
      </c>
      <c r="O54" s="1" t="e">
        <f t="shared" si="4"/>
        <v>#DIV/0!</v>
      </c>
    </row>
    <row r="55" spans="1:15" ht="15">
      <c r="A55" s="10" t="s">
        <v>47</v>
      </c>
      <c r="B55" s="3"/>
      <c r="C55" s="4"/>
      <c r="D55" s="11"/>
      <c r="E55" s="136"/>
      <c r="F55" s="45" t="e">
        <f t="shared" si="5"/>
        <v>#DIV/0!</v>
      </c>
      <c r="G55" s="4">
        <v>0</v>
      </c>
      <c r="H55" s="11">
        <v>0</v>
      </c>
      <c r="I55" s="136"/>
      <c r="J55" s="45" t="e">
        <f t="shared" si="6"/>
        <v>#DIV/0!</v>
      </c>
      <c r="K55" s="111"/>
      <c r="L55" s="11"/>
      <c r="M55" s="12"/>
      <c r="N55" s="45" t="e">
        <f t="shared" si="7"/>
        <v>#DIV/0!</v>
      </c>
      <c r="O55" s="1" t="e">
        <f t="shared" si="4"/>
        <v>#DIV/0!</v>
      </c>
    </row>
    <row r="56" spans="1:15" ht="15">
      <c r="A56" s="10" t="s">
        <v>80</v>
      </c>
      <c r="B56" s="3"/>
      <c r="C56" s="4"/>
      <c r="D56" s="11"/>
      <c r="E56" s="136"/>
      <c r="F56" s="45" t="e">
        <f t="shared" si="5"/>
        <v>#DIV/0!</v>
      </c>
      <c r="G56" s="4">
        <v>0</v>
      </c>
      <c r="H56" s="11">
        <v>0</v>
      </c>
      <c r="I56" s="136"/>
      <c r="J56" s="45" t="e">
        <f t="shared" si="6"/>
        <v>#DIV/0!</v>
      </c>
      <c r="K56" s="111"/>
      <c r="L56" s="11"/>
      <c r="M56" s="12"/>
      <c r="N56" s="45" t="e">
        <f t="shared" si="7"/>
        <v>#DIV/0!</v>
      </c>
      <c r="O56" s="1" t="e">
        <f t="shared" si="4"/>
        <v>#DIV/0!</v>
      </c>
    </row>
    <row r="57" spans="1:15" ht="15">
      <c r="A57" s="10" t="s">
        <v>81</v>
      </c>
      <c r="B57" s="3"/>
      <c r="C57" s="4"/>
      <c r="D57" s="11"/>
      <c r="E57" s="136"/>
      <c r="F57" s="45" t="e">
        <f t="shared" si="5"/>
        <v>#DIV/0!</v>
      </c>
      <c r="G57" s="4">
        <v>0</v>
      </c>
      <c r="H57" s="11">
        <v>0</v>
      </c>
      <c r="I57" s="136"/>
      <c r="J57" s="45" t="e">
        <f t="shared" si="6"/>
        <v>#DIV/0!</v>
      </c>
      <c r="K57" s="111"/>
      <c r="L57" s="11"/>
      <c r="M57" s="12"/>
      <c r="N57" s="45" t="e">
        <f t="shared" si="7"/>
        <v>#DIV/0!</v>
      </c>
      <c r="O57" s="1" t="e">
        <f t="shared" si="4"/>
        <v>#DIV/0!</v>
      </c>
    </row>
    <row r="58" spans="1:15" ht="15">
      <c r="A58" s="10" t="s">
        <v>48</v>
      </c>
      <c r="B58" s="3"/>
      <c r="C58" s="4"/>
      <c r="D58" s="11"/>
      <c r="E58" s="136"/>
      <c r="F58" s="45" t="e">
        <f t="shared" si="5"/>
        <v>#DIV/0!</v>
      </c>
      <c r="G58" s="4">
        <v>0</v>
      </c>
      <c r="H58" s="11">
        <v>0</v>
      </c>
      <c r="I58" s="136"/>
      <c r="J58" s="45" t="e">
        <f t="shared" si="6"/>
        <v>#DIV/0!</v>
      </c>
      <c r="K58" s="111"/>
      <c r="L58" s="11"/>
      <c r="M58" s="12"/>
      <c r="N58" s="45" t="e">
        <f t="shared" si="7"/>
        <v>#DIV/0!</v>
      </c>
      <c r="O58" s="1" t="e">
        <f t="shared" si="4"/>
        <v>#DIV/0!</v>
      </c>
    </row>
    <row r="59" spans="1:15" ht="15">
      <c r="A59" s="10" t="s">
        <v>49</v>
      </c>
      <c r="B59" s="3"/>
      <c r="C59" s="4"/>
      <c r="D59" s="11"/>
      <c r="E59" s="136"/>
      <c r="F59" s="45" t="e">
        <f t="shared" si="5"/>
        <v>#DIV/0!</v>
      </c>
      <c r="G59" s="4">
        <v>0</v>
      </c>
      <c r="H59" s="11">
        <v>0</v>
      </c>
      <c r="I59" s="136"/>
      <c r="J59" s="45" t="e">
        <f t="shared" si="6"/>
        <v>#DIV/0!</v>
      </c>
      <c r="K59" s="111"/>
      <c r="L59" s="11"/>
      <c r="M59" s="12"/>
      <c r="N59" s="45" t="e">
        <f t="shared" si="7"/>
        <v>#DIV/0!</v>
      </c>
      <c r="O59" s="1" t="e">
        <f t="shared" si="4"/>
        <v>#DIV/0!</v>
      </c>
    </row>
    <row r="60" spans="1:15" ht="15">
      <c r="A60" s="10" t="s">
        <v>50</v>
      </c>
      <c r="B60" s="3"/>
      <c r="C60" s="4"/>
      <c r="D60" s="11"/>
      <c r="E60" s="136"/>
      <c r="F60" s="45" t="e">
        <f t="shared" si="5"/>
        <v>#DIV/0!</v>
      </c>
      <c r="G60" s="4">
        <v>3000</v>
      </c>
      <c r="H60" s="11">
        <v>3000</v>
      </c>
      <c r="I60" s="136"/>
      <c r="J60" s="45">
        <f t="shared" si="6"/>
        <v>100</v>
      </c>
      <c r="K60" s="111"/>
      <c r="L60" s="11"/>
      <c r="M60" s="12"/>
      <c r="N60" s="45" t="e">
        <f t="shared" si="7"/>
        <v>#DIV/0!</v>
      </c>
      <c r="O60" s="1" t="e">
        <f t="shared" si="4"/>
        <v>#DIV/0!</v>
      </c>
    </row>
    <row r="61" spans="1:15" ht="15">
      <c r="A61" s="10" t="s">
        <v>82</v>
      </c>
      <c r="B61" s="3">
        <v>20000</v>
      </c>
      <c r="C61" s="4">
        <v>20000</v>
      </c>
      <c r="D61" s="11">
        <v>1500</v>
      </c>
      <c r="E61" s="136">
        <v>0</v>
      </c>
      <c r="F61" s="45">
        <f t="shared" si="5"/>
        <v>7.5</v>
      </c>
      <c r="G61" s="4">
        <v>20000</v>
      </c>
      <c r="H61" s="11">
        <v>6000</v>
      </c>
      <c r="I61" s="136"/>
      <c r="J61" s="45">
        <f t="shared" si="6"/>
        <v>30</v>
      </c>
      <c r="K61" s="111"/>
      <c r="L61" s="11"/>
      <c r="M61" s="12"/>
      <c r="N61" s="45" t="e">
        <f t="shared" si="7"/>
        <v>#DIV/0!</v>
      </c>
      <c r="O61" s="1">
        <f t="shared" si="4"/>
        <v>7.5</v>
      </c>
    </row>
    <row r="62" spans="1:15" ht="15">
      <c r="A62" s="10" t="s">
        <v>51</v>
      </c>
      <c r="B62" s="3">
        <v>6000</v>
      </c>
      <c r="C62" s="4">
        <v>6000</v>
      </c>
      <c r="D62" s="11">
        <v>2698.68</v>
      </c>
      <c r="E62" s="136">
        <v>0</v>
      </c>
      <c r="F62" s="45">
        <f t="shared" si="5"/>
        <v>45</v>
      </c>
      <c r="G62" s="4">
        <v>6000</v>
      </c>
      <c r="H62" s="11">
        <v>4100.55</v>
      </c>
      <c r="I62" s="136"/>
      <c r="J62" s="45">
        <f t="shared" si="6"/>
        <v>68.3</v>
      </c>
      <c r="K62" s="111"/>
      <c r="L62" s="11"/>
      <c r="M62" s="12"/>
      <c r="N62" s="45" t="e">
        <f t="shared" si="7"/>
        <v>#DIV/0!</v>
      </c>
      <c r="O62" s="1">
        <f t="shared" si="4"/>
        <v>45</v>
      </c>
    </row>
    <row r="63" spans="1:15" ht="15">
      <c r="A63" s="10" t="s">
        <v>52</v>
      </c>
      <c r="B63" s="3"/>
      <c r="C63" s="4"/>
      <c r="D63" s="11"/>
      <c r="E63" s="136"/>
      <c r="F63" s="45" t="e">
        <f t="shared" si="5"/>
        <v>#DIV/0!</v>
      </c>
      <c r="G63" s="4">
        <v>0</v>
      </c>
      <c r="H63" s="11">
        <v>0</v>
      </c>
      <c r="I63" s="136"/>
      <c r="J63" s="45" t="e">
        <f t="shared" si="6"/>
        <v>#DIV/0!</v>
      </c>
      <c r="K63" s="111"/>
      <c r="L63" s="11"/>
      <c r="M63" s="12"/>
      <c r="N63" s="45" t="e">
        <f t="shared" si="7"/>
        <v>#DIV/0!</v>
      </c>
      <c r="O63" s="1" t="e">
        <f t="shared" si="4"/>
        <v>#DIV/0!</v>
      </c>
    </row>
    <row r="64" spans="1:15" ht="15">
      <c r="A64" s="10" t="s">
        <v>53</v>
      </c>
      <c r="B64" s="3"/>
      <c r="C64" s="4"/>
      <c r="D64" s="11"/>
      <c r="E64" s="136"/>
      <c r="F64" s="45" t="e">
        <f t="shared" si="5"/>
        <v>#DIV/0!</v>
      </c>
      <c r="G64" s="4">
        <v>0</v>
      </c>
      <c r="H64" s="11">
        <v>0</v>
      </c>
      <c r="I64" s="136"/>
      <c r="J64" s="45" t="e">
        <f t="shared" si="6"/>
        <v>#DIV/0!</v>
      </c>
      <c r="K64" s="111"/>
      <c r="L64" s="11"/>
      <c r="M64" s="12"/>
      <c r="N64" s="45" t="e">
        <f t="shared" si="7"/>
        <v>#DIV/0!</v>
      </c>
      <c r="O64" s="1" t="e">
        <f t="shared" si="4"/>
        <v>#DIV/0!</v>
      </c>
    </row>
    <row r="65" spans="1:15" ht="15">
      <c r="A65" s="10" t="s">
        <v>83</v>
      </c>
      <c r="B65" s="3"/>
      <c r="C65" s="4"/>
      <c r="D65" s="11"/>
      <c r="E65" s="136"/>
      <c r="F65" s="45" t="e">
        <f t="shared" si="5"/>
        <v>#DIV/0!</v>
      </c>
      <c r="G65" s="4">
        <v>0</v>
      </c>
      <c r="H65" s="11">
        <v>0</v>
      </c>
      <c r="I65" s="136"/>
      <c r="J65" s="45" t="e">
        <f t="shared" si="6"/>
        <v>#DIV/0!</v>
      </c>
      <c r="K65" s="111"/>
      <c r="L65" s="11"/>
      <c r="M65" s="12"/>
      <c r="N65" s="45" t="e">
        <f t="shared" si="7"/>
        <v>#DIV/0!</v>
      </c>
      <c r="O65" s="1" t="e">
        <f t="shared" si="4"/>
        <v>#DIV/0!</v>
      </c>
    </row>
    <row r="66" spans="1:15" ht="15">
      <c r="A66" s="13" t="s">
        <v>54</v>
      </c>
      <c r="B66" s="3">
        <f>SUM(B50:B65)</f>
        <v>837200</v>
      </c>
      <c r="C66" s="4">
        <f>SUM(C50:C65)</f>
        <v>837200</v>
      </c>
      <c r="D66" s="11">
        <f>SUM(D50:D65)</f>
        <v>490918.68</v>
      </c>
      <c r="E66" s="137">
        <v>0</v>
      </c>
      <c r="F66" s="45">
        <f t="shared" si="5"/>
        <v>58.6</v>
      </c>
      <c r="G66" s="4">
        <f>SUM(G50:G65)</f>
        <v>860000</v>
      </c>
      <c r="H66" s="11">
        <f>SUM(H50:H65)</f>
        <v>844556.55</v>
      </c>
      <c r="I66" s="137">
        <f>SUM(I50:I65)</f>
        <v>0</v>
      </c>
      <c r="J66" s="45">
        <f t="shared" si="6"/>
        <v>98.2</v>
      </c>
      <c r="K66" s="4">
        <f>SUM(K50:K65)</f>
        <v>0</v>
      </c>
      <c r="L66" s="11">
        <f>SUM(L50:L65)</f>
        <v>0</v>
      </c>
      <c r="M66" s="12">
        <f>SUM(M50:M65)</f>
        <v>0</v>
      </c>
      <c r="N66" s="45" t="e">
        <f t="shared" si="7"/>
        <v>#DIV/0!</v>
      </c>
      <c r="O66" s="1">
        <f t="shared" si="4"/>
        <v>58.6</v>
      </c>
    </row>
    <row r="67" spans="1:15" ht="15">
      <c r="A67" s="10" t="s">
        <v>84</v>
      </c>
      <c r="B67" s="5"/>
      <c r="C67" s="6"/>
      <c r="D67" s="14"/>
      <c r="E67" s="138"/>
      <c r="F67" s="45" t="e">
        <f t="shared" si="5"/>
        <v>#DIV/0!</v>
      </c>
      <c r="G67" s="6">
        <v>0</v>
      </c>
      <c r="H67" s="14">
        <v>0</v>
      </c>
      <c r="I67" s="138"/>
      <c r="J67" s="45" t="e">
        <f t="shared" si="6"/>
        <v>#DIV/0!</v>
      </c>
      <c r="K67" s="112"/>
      <c r="L67" s="14"/>
      <c r="M67" s="15"/>
      <c r="N67" s="45" t="e">
        <f t="shared" si="7"/>
        <v>#DIV/0!</v>
      </c>
      <c r="O67" s="1" t="e">
        <f t="shared" si="4"/>
        <v>#DIV/0!</v>
      </c>
    </row>
    <row r="68" spans="1:15" ht="15">
      <c r="A68" s="10" t="s">
        <v>85</v>
      </c>
      <c r="B68" s="5">
        <v>295096</v>
      </c>
      <c r="C68" s="6">
        <v>372096</v>
      </c>
      <c r="D68" s="14">
        <v>224548.01</v>
      </c>
      <c r="E68" s="139">
        <v>0</v>
      </c>
      <c r="F68" s="47">
        <f t="shared" si="5"/>
        <v>60.3</v>
      </c>
      <c r="G68" s="6">
        <v>372096</v>
      </c>
      <c r="H68" s="14">
        <v>292534.76</v>
      </c>
      <c r="I68" s="139"/>
      <c r="J68" s="47">
        <f t="shared" si="6"/>
        <v>78.6</v>
      </c>
      <c r="K68" s="112"/>
      <c r="L68" s="14"/>
      <c r="M68" s="15"/>
      <c r="N68" s="47" t="e">
        <f t="shared" si="7"/>
        <v>#DIV/0!</v>
      </c>
      <c r="O68" s="1">
        <f t="shared" si="4"/>
        <v>76.1</v>
      </c>
    </row>
    <row r="69" spans="1:15" ht="15">
      <c r="A69" s="13" t="s">
        <v>86</v>
      </c>
      <c r="B69" s="132">
        <v>26000</v>
      </c>
      <c r="C69" s="16">
        <v>26000</v>
      </c>
      <c r="D69" s="17">
        <v>0</v>
      </c>
      <c r="E69" s="18">
        <v>0</v>
      </c>
      <c r="F69" s="47">
        <f t="shared" si="5"/>
        <v>0</v>
      </c>
      <c r="G69" s="16">
        <v>26000</v>
      </c>
      <c r="H69" s="17">
        <v>26000</v>
      </c>
      <c r="I69" s="18"/>
      <c r="J69" s="47">
        <f t="shared" si="6"/>
        <v>100</v>
      </c>
      <c r="K69" s="16"/>
      <c r="L69" s="17"/>
      <c r="M69" s="18"/>
      <c r="N69" s="47" t="e">
        <f t="shared" si="7"/>
        <v>#DIV/0!</v>
      </c>
      <c r="O69" s="1">
        <f t="shared" si="4"/>
        <v>0</v>
      </c>
    </row>
    <row r="70" spans="1:15" ht="15">
      <c r="A70" s="10" t="s">
        <v>87</v>
      </c>
      <c r="B70" s="3">
        <v>6414362</v>
      </c>
      <c r="C70" s="4">
        <v>6414408</v>
      </c>
      <c r="D70" s="11">
        <v>3006644</v>
      </c>
      <c r="E70" s="136">
        <v>0</v>
      </c>
      <c r="F70" s="47">
        <f t="shared" si="5"/>
        <v>46.9</v>
      </c>
      <c r="G70" s="4">
        <v>6301861</v>
      </c>
      <c r="H70" s="11">
        <v>4506618</v>
      </c>
      <c r="I70" s="136"/>
      <c r="J70" s="47">
        <f t="shared" si="6"/>
        <v>71.5</v>
      </c>
      <c r="K70" s="4"/>
      <c r="L70" s="11"/>
      <c r="M70" s="12"/>
      <c r="N70" s="47" t="e">
        <f t="shared" si="7"/>
        <v>#DIV/0!</v>
      </c>
      <c r="O70" s="1">
        <f t="shared" si="4"/>
        <v>46.9</v>
      </c>
    </row>
    <row r="71" spans="1:15" ht="15">
      <c r="A71" s="10" t="s">
        <v>88</v>
      </c>
      <c r="B71" s="3"/>
      <c r="C71" s="4"/>
      <c r="D71" s="11"/>
      <c r="E71" s="136"/>
      <c r="F71" s="45" t="e">
        <f t="shared" si="5"/>
        <v>#DIV/0!</v>
      </c>
      <c r="G71" s="4">
        <v>0</v>
      </c>
      <c r="H71" s="11">
        <v>0</v>
      </c>
      <c r="I71" s="136"/>
      <c r="J71" s="45" t="e">
        <f t="shared" si="6"/>
        <v>#DIV/0!</v>
      </c>
      <c r="K71" s="4"/>
      <c r="L71" s="11"/>
      <c r="M71" s="12"/>
      <c r="N71" s="45" t="e">
        <f t="shared" si="7"/>
        <v>#DIV/0!</v>
      </c>
      <c r="O71" s="1" t="e">
        <f t="shared" si="4"/>
        <v>#DIV/0!</v>
      </c>
    </row>
    <row r="72" spans="1:15" ht="15">
      <c r="A72" s="10" t="s">
        <v>89</v>
      </c>
      <c r="B72" s="3"/>
      <c r="C72" s="4"/>
      <c r="D72" s="11"/>
      <c r="E72" s="136"/>
      <c r="F72" s="47" t="e">
        <f t="shared" si="5"/>
        <v>#DIV/0!</v>
      </c>
      <c r="G72" s="4">
        <v>0</v>
      </c>
      <c r="H72" s="11">
        <v>0</v>
      </c>
      <c r="I72" s="136"/>
      <c r="J72" s="47" t="e">
        <f t="shared" si="6"/>
        <v>#DIV/0!</v>
      </c>
      <c r="K72" s="4"/>
      <c r="L72" s="11"/>
      <c r="M72" s="12"/>
      <c r="N72" s="47" t="e">
        <f t="shared" si="7"/>
        <v>#DIV/0!</v>
      </c>
      <c r="O72" s="1" t="e">
        <f t="shared" si="4"/>
        <v>#DIV/0!</v>
      </c>
    </row>
    <row r="73" spans="1:15" ht="15">
      <c r="A73" s="10" t="s">
        <v>90</v>
      </c>
      <c r="B73" s="3"/>
      <c r="C73" s="4"/>
      <c r="D73" s="11"/>
      <c r="E73" s="136"/>
      <c r="F73" s="47" t="e">
        <f t="shared" si="5"/>
        <v>#DIV/0!</v>
      </c>
      <c r="G73" s="4">
        <v>0</v>
      </c>
      <c r="H73" s="11">
        <v>0</v>
      </c>
      <c r="I73" s="136"/>
      <c r="J73" s="47" t="e">
        <f t="shared" si="6"/>
        <v>#DIV/0!</v>
      </c>
      <c r="K73" s="4"/>
      <c r="L73" s="11"/>
      <c r="M73" s="12"/>
      <c r="N73" s="47" t="e">
        <f t="shared" si="7"/>
        <v>#DIV/0!</v>
      </c>
      <c r="O73" s="1" t="e">
        <f t="shared" si="4"/>
        <v>#DIV/0!</v>
      </c>
    </row>
    <row r="74" spans="1:15" ht="15">
      <c r="A74" s="13" t="s">
        <v>91</v>
      </c>
      <c r="B74" s="3">
        <f>SUM(B68:B73)</f>
        <v>6735458</v>
      </c>
      <c r="C74" s="4">
        <f>SUM(C68:C73)</f>
        <v>6812504</v>
      </c>
      <c r="D74" s="11">
        <f>SUM(D68:D73)</f>
        <v>3231192.01</v>
      </c>
      <c r="E74" s="137">
        <f>SUM(E68:E73)</f>
        <v>0</v>
      </c>
      <c r="F74" s="45">
        <f t="shared" si="5"/>
        <v>47.4</v>
      </c>
      <c r="G74" s="4">
        <f>SUM(G68:G73)</f>
        <v>6699957</v>
      </c>
      <c r="H74" s="11">
        <f>SUM(H68:H73)</f>
        <v>4825152.76</v>
      </c>
      <c r="I74" s="137">
        <f>SUM(I68:I73)</f>
        <v>0</v>
      </c>
      <c r="J74" s="45">
        <f t="shared" si="6"/>
        <v>72</v>
      </c>
      <c r="K74" s="4">
        <f>SUM(K68:K73)</f>
        <v>0</v>
      </c>
      <c r="L74" s="11">
        <f>SUM(L68:L73)</f>
        <v>0</v>
      </c>
      <c r="M74" s="12">
        <f>SUM(M68:M73)</f>
        <v>0</v>
      </c>
      <c r="N74" s="45" t="e">
        <f t="shared" si="7"/>
        <v>#DIV/0!</v>
      </c>
      <c r="O74" s="1">
        <f t="shared" si="4"/>
        <v>48</v>
      </c>
    </row>
    <row r="75" spans="1:15" ht="15.75" thickBot="1">
      <c r="A75" s="19" t="s">
        <v>55</v>
      </c>
      <c r="B75" s="5">
        <f>B66+B74</f>
        <v>7572658</v>
      </c>
      <c r="C75" s="6">
        <f>C66+C74</f>
        <v>7649704</v>
      </c>
      <c r="D75" s="14">
        <f>D66+D74</f>
        <v>3722110.69</v>
      </c>
      <c r="E75" s="138">
        <f>E66+E74</f>
        <v>0</v>
      </c>
      <c r="F75" s="47">
        <f t="shared" si="5"/>
        <v>48.7</v>
      </c>
      <c r="G75" s="6">
        <f>G66+G74</f>
        <v>7559957</v>
      </c>
      <c r="H75" s="14">
        <f>H66+H74</f>
        <v>5669709.31</v>
      </c>
      <c r="I75" s="141">
        <f>I66+I74</f>
        <v>0</v>
      </c>
      <c r="J75" s="47">
        <f t="shared" si="6"/>
        <v>75</v>
      </c>
      <c r="K75" s="6">
        <f>K66+K74</f>
        <v>0</v>
      </c>
      <c r="L75" s="14">
        <f>L66+L74</f>
        <v>0</v>
      </c>
      <c r="M75" s="15">
        <f>M66+M74</f>
        <v>0</v>
      </c>
      <c r="N75" s="47" t="e">
        <f t="shared" si="7"/>
        <v>#DIV/0!</v>
      </c>
      <c r="O75" s="1">
        <f t="shared" si="4"/>
        <v>49.2</v>
      </c>
    </row>
    <row r="76" spans="1:15" ht="15.75" thickBot="1">
      <c r="A76" s="122" t="s">
        <v>56</v>
      </c>
      <c r="B76" s="133">
        <f>B75-B37</f>
        <v>0</v>
      </c>
      <c r="C76" s="133">
        <f>C75-C37</f>
        <v>0</v>
      </c>
      <c r="D76" s="133">
        <f>D75-D37</f>
        <v>62759.299999999814</v>
      </c>
      <c r="E76" s="133">
        <f>E75-E37</f>
        <v>0</v>
      </c>
      <c r="F76" s="124" t="e">
        <f t="shared" si="5"/>
        <v>#DIV/0!</v>
      </c>
      <c r="G76" s="133">
        <f>G75-G37</f>
        <v>0</v>
      </c>
      <c r="H76" s="133">
        <f>H75-H37</f>
        <v>328143.9799999995</v>
      </c>
      <c r="I76" s="142">
        <f>I75-'[1]Náklady'!I82</f>
        <v>0</v>
      </c>
      <c r="J76" s="124" t="e">
        <f t="shared" si="6"/>
        <v>#DIV/0!</v>
      </c>
      <c r="K76" s="123">
        <f>K75-K37</f>
        <v>0</v>
      </c>
      <c r="L76" s="123">
        <f>L75-L37</f>
        <v>0</v>
      </c>
      <c r="M76" s="123">
        <f>M75-M37</f>
        <v>0</v>
      </c>
      <c r="N76" s="124" t="e">
        <f t="shared" si="7"/>
        <v>#DIV/0!</v>
      </c>
      <c r="O76" s="125" t="e">
        <f t="shared" si="4"/>
        <v>#DIV/0!</v>
      </c>
    </row>
    <row r="77" spans="1:15" s="116" customFormat="1" ht="15.75" thickBot="1">
      <c r="A77" s="131" t="s">
        <v>93</v>
      </c>
      <c r="B77" s="130"/>
      <c r="C77" s="126"/>
      <c r="D77" s="127">
        <f>D76+E76</f>
        <v>62759.299999999814</v>
      </c>
      <c r="E77" s="127"/>
      <c r="F77" s="127"/>
      <c r="G77" s="127"/>
      <c r="H77" s="127">
        <f>H76+I76</f>
        <v>328143.9799999995</v>
      </c>
      <c r="I77" s="127"/>
      <c r="J77" s="127"/>
      <c r="K77" s="127"/>
      <c r="L77" s="127">
        <v>0</v>
      </c>
      <c r="M77" s="127"/>
      <c r="N77" s="128"/>
      <c r="O77" s="129"/>
    </row>
    <row r="78" spans="1:15" s="116" customFormat="1" ht="15">
      <c r="A78" s="113"/>
      <c r="B78" s="114"/>
      <c r="C78" s="114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3"/>
      <c r="O78" s="113"/>
    </row>
    <row r="79" ht="15">
      <c r="L79" s="98"/>
    </row>
    <row r="80" spans="1:4" ht="15.75" thickBot="1">
      <c r="A80" s="117" t="s">
        <v>40</v>
      </c>
      <c r="B80" s="118"/>
      <c r="C80" s="70"/>
      <c r="D80" s="70"/>
    </row>
    <row r="81" spans="1:7" ht="15.75" thickBot="1">
      <c r="A81" s="42"/>
      <c r="B81" s="119" t="s">
        <v>10</v>
      </c>
      <c r="C81" s="120" t="s">
        <v>14</v>
      </c>
      <c r="D81" s="121" t="s">
        <v>15</v>
      </c>
      <c r="G81" s="134" t="s">
        <v>105</v>
      </c>
    </row>
    <row r="82" spans="1:7" ht="15">
      <c r="A82" s="43" t="s">
        <v>41</v>
      </c>
      <c r="B82" s="53">
        <v>236530.76</v>
      </c>
      <c r="C82" s="54">
        <v>225226.67</v>
      </c>
      <c r="D82" s="55"/>
      <c r="G82" s="140" t="s">
        <v>99</v>
      </c>
    </row>
    <row r="83" spans="1:7" ht="15">
      <c r="A83" s="43" t="s">
        <v>42</v>
      </c>
      <c r="B83" s="56">
        <v>26206</v>
      </c>
      <c r="C83" s="49">
        <v>26206</v>
      </c>
      <c r="D83" s="50"/>
      <c r="G83" s="140" t="s">
        <v>100</v>
      </c>
    </row>
    <row r="84" spans="1:7" ht="15">
      <c r="A84" s="43" t="s">
        <v>43</v>
      </c>
      <c r="B84" s="56">
        <v>40676</v>
      </c>
      <c r="C84" s="49">
        <v>42370</v>
      </c>
      <c r="D84" s="50"/>
      <c r="G84" s="140" t="s">
        <v>106</v>
      </c>
    </row>
    <row r="85" spans="1:7" ht="15">
      <c r="A85" s="43" t="s">
        <v>44</v>
      </c>
      <c r="B85" s="56">
        <v>118568.45</v>
      </c>
      <c r="C85" s="49">
        <v>118568.45</v>
      </c>
      <c r="D85" s="50"/>
      <c r="G85" s="140" t="s">
        <v>101</v>
      </c>
    </row>
    <row r="86" spans="1:7" ht="15">
      <c r="A86" s="43" t="s">
        <v>92</v>
      </c>
      <c r="B86" s="56">
        <v>0</v>
      </c>
      <c r="C86" s="49">
        <v>0</v>
      </c>
      <c r="D86" s="50"/>
      <c r="G86" s="140"/>
    </row>
    <row r="87" spans="1:7" ht="15.75" thickBot="1">
      <c r="A87" s="44" t="s">
        <v>63</v>
      </c>
      <c r="B87" s="57">
        <v>100092.24</v>
      </c>
      <c r="C87" s="51">
        <v>111396.33</v>
      </c>
      <c r="D87" s="52"/>
      <c r="G87" s="140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Prazakova</cp:lastModifiedBy>
  <cp:lastPrinted>2012-07-17T07:14:07Z</cp:lastPrinted>
  <dcterms:created xsi:type="dcterms:W3CDTF">2011-02-23T15:20:41Z</dcterms:created>
  <dcterms:modified xsi:type="dcterms:W3CDTF">2013-04-30T07:10:03Z</dcterms:modified>
  <cp:category/>
  <cp:version/>
  <cp:contentType/>
  <cp:contentStatus/>
</cp:coreProperties>
</file>