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12120" windowHeight="7875" activeTab="0"/>
  </bookViews>
  <sheets>
    <sheet name="výdaje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<sst xmlns="http://schemas.openxmlformats.org/spreadsheetml/2006/main" count="82" uniqueCount="82">
  <si>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Rozp. schvál.</t>
  </si>
  <si>
    <t>Rozp. uprav.</t>
  </si>
  <si>
    <t>Skutečnost</t>
  </si>
  <si>
    <r>
      <t xml:space="preserve">709 </t>
    </r>
    <r>
      <rPr>
        <sz val="10"/>
        <rFont val="Arial"/>
        <family val="2"/>
      </rPr>
      <t>- Městské lesy</t>
    </r>
  </si>
  <si>
    <r>
      <t>711</t>
    </r>
    <r>
      <rPr>
        <sz val="10"/>
        <rFont val="Arial"/>
        <family val="2"/>
      </rPr>
      <t xml:space="preserve"> - Dopravní úřad</t>
    </r>
  </si>
  <si>
    <r>
      <t>715</t>
    </r>
    <r>
      <rPr>
        <sz val="10"/>
        <rFont val="Arial"/>
        <family val="2"/>
      </rPr>
      <t xml:space="preserve"> - Zdravotnictví</t>
    </r>
  </si>
  <si>
    <r>
      <t xml:space="preserve">717 </t>
    </r>
    <r>
      <rPr>
        <sz val="10"/>
        <rFont val="Arial"/>
        <family val="2"/>
      </rPr>
      <t>- Městská policie</t>
    </r>
  </si>
  <si>
    <r>
      <t xml:space="preserve">718 </t>
    </r>
    <r>
      <rPr>
        <sz val="10"/>
        <rFont val="Arial"/>
        <family val="2"/>
      </rPr>
      <t>- Odbor ochrany a obrany</t>
    </r>
  </si>
  <si>
    <r>
      <t xml:space="preserve">719 </t>
    </r>
    <r>
      <rPr>
        <sz val="10"/>
        <rFont val="Arial"/>
        <family val="2"/>
      </rPr>
      <t xml:space="preserve">- Vnitřní správa </t>
    </r>
  </si>
  <si>
    <r>
      <t xml:space="preserve">720 </t>
    </r>
    <r>
      <rPr>
        <sz val="10"/>
        <rFont val="Arial"/>
        <family val="2"/>
      </rPr>
      <t>- Odbor správy budov</t>
    </r>
  </si>
  <si>
    <r>
      <t>721</t>
    </r>
    <r>
      <rPr>
        <sz val="10"/>
        <rFont val="Arial"/>
        <family val="2"/>
      </rPr>
      <t xml:space="preserve"> - Odbor informačních služeb</t>
    </r>
  </si>
  <si>
    <r>
      <t>722</t>
    </r>
    <r>
      <rPr>
        <sz val="10"/>
        <rFont val="Arial"/>
        <family val="2"/>
      </rPr>
      <t xml:space="preserve"> - Živnostenský úřad</t>
    </r>
  </si>
  <si>
    <r>
      <t>723</t>
    </r>
    <r>
      <rPr>
        <sz val="10"/>
        <rFont val="Arial"/>
        <family val="2"/>
      </rPr>
      <t xml:space="preserve"> - Odbor životního prostředí</t>
    </r>
  </si>
  <si>
    <r>
      <t xml:space="preserve">728 </t>
    </r>
    <r>
      <rPr>
        <sz val="10"/>
        <rFont val="Arial"/>
        <family val="2"/>
      </rPr>
      <t>- Odbor sociálních věcí</t>
    </r>
  </si>
  <si>
    <r>
      <t xml:space="preserve">734 </t>
    </r>
    <r>
      <rPr>
        <sz val="10"/>
        <rFont val="Arial"/>
        <family val="2"/>
      </rPr>
      <t>- Právní odbor</t>
    </r>
  </si>
  <si>
    <r>
      <t>736</t>
    </r>
    <r>
      <rPr>
        <sz val="10"/>
        <rFont val="Arial"/>
        <family val="2"/>
      </rPr>
      <t xml:space="preserve"> - Stavební úřad</t>
    </r>
  </si>
  <si>
    <r>
      <t>740</t>
    </r>
    <r>
      <rPr>
        <sz val="10"/>
        <rFont val="Arial"/>
        <family val="2"/>
      </rPr>
      <t xml:space="preserve"> - Odbor investic</t>
    </r>
  </si>
  <si>
    <r>
      <t xml:space="preserve">741 </t>
    </r>
    <r>
      <rPr>
        <sz val="10"/>
        <rFont val="Arial"/>
        <family val="2"/>
      </rPr>
      <t>- Všeobecná pokladní správa</t>
    </r>
  </si>
  <si>
    <r>
      <t>749 -</t>
    </r>
    <r>
      <rPr>
        <sz val="10"/>
        <rFont val="Arial"/>
        <family val="2"/>
      </rPr>
      <t xml:space="preserve"> Městská realitní kancelář</t>
    </r>
  </si>
  <si>
    <t>%</t>
  </si>
  <si>
    <t xml:space="preserve"> </t>
  </si>
  <si>
    <t xml:space="preserve">               Knihovna</t>
  </si>
  <si>
    <t xml:space="preserve">               Galerie F. Drtikola</t>
  </si>
  <si>
    <t xml:space="preserve">               Sport.zařízení města</t>
  </si>
  <si>
    <t xml:space="preserve">               Infocentrum</t>
  </si>
  <si>
    <t xml:space="preserve">VÝDAJE bez fondů </t>
  </si>
  <si>
    <t>Finanční vypořádání za rok 2006</t>
  </si>
  <si>
    <t>CELKEM VÝDAJE vč. SF a FOM</t>
  </si>
  <si>
    <r>
      <t xml:space="preserve">SF - </t>
    </r>
    <r>
      <rPr>
        <sz val="10"/>
        <rFont val="Arial"/>
        <family val="2"/>
      </rPr>
      <t xml:space="preserve"> Sociální fond</t>
    </r>
  </si>
  <si>
    <r>
      <t xml:space="preserve">FOM </t>
    </r>
    <r>
      <rPr>
        <sz val="10"/>
        <rFont val="Arial"/>
        <family val="2"/>
      </rPr>
      <t>- Fond obnovy a modernizace</t>
    </r>
  </si>
  <si>
    <r>
      <t xml:space="preserve">714 </t>
    </r>
    <r>
      <rPr>
        <sz val="10"/>
        <rFont val="Arial"/>
        <family val="2"/>
      </rPr>
      <t>- Odbor školství</t>
    </r>
  </si>
  <si>
    <r>
      <t>710</t>
    </r>
    <r>
      <rPr>
        <sz val="10"/>
        <rFont val="Arial"/>
        <family val="2"/>
      </rPr>
      <t xml:space="preserve"> - Odbor správy silnic</t>
    </r>
  </si>
  <si>
    <r>
      <t xml:space="preserve">716 </t>
    </r>
    <r>
      <rPr>
        <sz val="10"/>
        <rFont val="Arial"/>
        <family val="2"/>
      </rPr>
      <t>- Odbor kultury,sportu a inf.služeb</t>
    </r>
  </si>
  <si>
    <t xml:space="preserve">    v tom: komunikace</t>
  </si>
  <si>
    <r>
      <t xml:space="preserve">   </t>
    </r>
    <r>
      <rPr>
        <sz val="10"/>
        <rFont val="Arial"/>
        <family val="2"/>
      </rPr>
      <t xml:space="preserve"> v tom: základní školy</t>
    </r>
  </si>
  <si>
    <t xml:space="preserve">    v tom: záchytná stanice</t>
  </si>
  <si>
    <t xml:space="preserve">    v tom: Divadlo</t>
  </si>
  <si>
    <t xml:space="preserve">               HFAD</t>
  </si>
  <si>
    <t xml:space="preserve">    v tom: OOVV</t>
  </si>
  <si>
    <t xml:space="preserve">               zahraniční styky</t>
  </si>
  <si>
    <t xml:space="preserve">               dotace kulturní</t>
  </si>
  <si>
    <t xml:space="preserve">               dotace sportovní</t>
  </si>
  <si>
    <t xml:space="preserve">               ostatní kultura</t>
  </si>
  <si>
    <t xml:space="preserve">               dotace sport II.kategorie</t>
  </si>
  <si>
    <t xml:space="preserve">    v tom: Pečovatelská služba</t>
  </si>
  <si>
    <r>
      <t xml:space="preserve">735 </t>
    </r>
    <r>
      <rPr>
        <sz val="10"/>
        <rFont val="Arial"/>
        <family val="2"/>
      </rPr>
      <t>- Odbor koncepce a rozvoje města</t>
    </r>
  </si>
  <si>
    <r>
      <t>739</t>
    </r>
    <r>
      <rPr>
        <sz val="10"/>
        <rFont val="Arial"/>
        <family val="2"/>
      </rPr>
      <t xml:space="preserve"> - Technické služby města Příbram</t>
    </r>
  </si>
  <si>
    <t xml:space="preserve">    v tom: úhrada úroků</t>
  </si>
  <si>
    <t xml:space="preserve">    v tom: provoz MěRK</t>
  </si>
  <si>
    <r>
      <t xml:space="preserve">     </t>
    </r>
    <r>
      <rPr>
        <sz val="10"/>
        <rFont val="Arial"/>
        <family val="2"/>
      </rPr>
      <t xml:space="preserve">          mateřské školy</t>
    </r>
  </si>
  <si>
    <t xml:space="preserve">               školní jídelny</t>
  </si>
  <si>
    <t xml:space="preserve">               zákl. umělecké školy</t>
  </si>
  <si>
    <t xml:space="preserve">               ost. školství</t>
  </si>
  <si>
    <t xml:space="preserve">               dotace ČSAD</t>
  </si>
  <si>
    <t xml:space="preserve">               jesle</t>
  </si>
  <si>
    <t xml:space="preserve">               recepty</t>
  </si>
  <si>
    <t xml:space="preserve">               granty</t>
  </si>
  <si>
    <t xml:space="preserve">               členské př. NS ZM ČR</t>
  </si>
  <si>
    <t xml:space="preserve">               inv. přísp.gyn.-porod. odd.</t>
  </si>
  <si>
    <t xml:space="preserve">               přísp.(církve, Rally Pb.,rezerva)</t>
  </si>
  <si>
    <t xml:space="preserve">               darovací sml. SK SPARTAK</t>
  </si>
  <si>
    <t xml:space="preserve">                   a v hmotné nouzi s ÚZ</t>
  </si>
  <si>
    <t xml:space="preserve">                   Dávky pomoci zdrav. postiž.                                       </t>
  </si>
  <si>
    <t xml:space="preserve">               Příspěvek na péči s ÚZ</t>
  </si>
  <si>
    <t xml:space="preserve">               Sociální péče bez ÚZ</t>
  </si>
  <si>
    <t xml:space="preserve">               Azylový dům</t>
  </si>
  <si>
    <t xml:space="preserve">               Bezdomovci</t>
  </si>
  <si>
    <t xml:space="preserve">               Příspěvky,granty</t>
  </si>
  <si>
    <t xml:space="preserve">               Komunitní plánování</t>
  </si>
  <si>
    <t xml:space="preserve">               Život 90</t>
  </si>
  <si>
    <t xml:space="preserve">               pohřby bez pozůstalých</t>
  </si>
  <si>
    <t xml:space="preserve">               daň z příjmů za obce</t>
  </si>
  <si>
    <t xml:space="preserve">               příspěvek do fondu FOM</t>
  </si>
  <si>
    <t xml:space="preserve">               ostatní</t>
  </si>
  <si>
    <t xml:space="preserve">               míst. zastupitelské orgány</t>
  </si>
  <si>
    <t xml:space="preserve">               ostatní čin. pro město</t>
  </si>
  <si>
    <t xml:space="preserve">               matrika</t>
  </si>
  <si>
    <t xml:space="preserve">               provoz osobních aut</t>
  </si>
  <si>
    <t xml:space="preserve">               správa a údržba bytů a nebytů</t>
  </si>
  <si>
    <t>Vyvěšeno na úřední desce dne 2. 5. 2008</t>
  </si>
  <si>
    <t>MVDr. Josef Řihák</t>
  </si>
  <si>
    <t>starosta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</si>
</sst>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4" fontId="5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4" fontId="5" fillId="0" borderId="3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4" fontId="5" fillId="0" borderId="5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1"/>
  <sheetViews>
    <sheetView tabSelected="1" workbookViewId="0" topLeftCell="A112">
      <pane xSplit="10935" topLeftCell="G1" activePane="topLeft" state="split"/>
      <selection pane="topLeft" activeCell="A129" sqref="A129"/>
      <selection pane="topRight" activeCell="H124" sqref="H124"/>
    </sheetView>
  </sheetViews>
  <sheetFormatPr defaultColWidth="9.00390625" defaultRowHeight="12.75"/>
  <cols>
    <col min="1" max="1" width="34.75390625" style="3" customWidth="1"/>
    <col min="2" max="2" width="14.00390625" style="3" customWidth="1"/>
    <col min="3" max="3" width="14.75390625" style="3" customWidth="1"/>
    <col min="4" max="4" width="14.00390625" style="3" customWidth="1"/>
    <col min="5" max="5" width="9.125" style="3" hidden="1" customWidth="1"/>
    <col min="6" max="16384" width="9.125" style="3" customWidth="1"/>
  </cols>
  <sheetData>
    <row r="2" spans="1:6" ht="12.75">
      <c r="A2" s="1"/>
      <c r="B2" s="1" t="s">
        <v>0</v>
      </c>
      <c r="C2" s="1" t="s">
        <v>1</v>
      </c>
      <c r="D2" s="1" t="s">
        <v>2</v>
      </c>
      <c r="E2" s="13"/>
      <c r="F2" s="16" t="s">
        <v>19</v>
      </c>
    </row>
    <row r="3" spans="1:6" ht="12.75">
      <c r="A3" s="4"/>
      <c r="B3" s="5"/>
      <c r="C3" s="5"/>
      <c r="D3" s="5"/>
      <c r="E3" s="14"/>
      <c r="F3" s="15"/>
    </row>
    <row r="4" spans="1:6" ht="12.75">
      <c r="A4" s="1" t="s">
        <v>3</v>
      </c>
      <c r="B4" s="6">
        <v>0</v>
      </c>
      <c r="C4" s="6">
        <v>713630</v>
      </c>
      <c r="D4" s="6">
        <v>713630</v>
      </c>
      <c r="E4" s="14"/>
      <c r="F4" s="17">
        <f>SUM(D4/C4*100)</f>
        <v>100</v>
      </c>
    </row>
    <row r="5" spans="1:6" ht="12.75">
      <c r="A5" s="1"/>
      <c r="B5" s="6"/>
      <c r="C5" s="6"/>
      <c r="D5" s="6"/>
      <c r="E5" s="14"/>
      <c r="F5" s="17"/>
    </row>
    <row r="6" spans="1:6" ht="12.75">
      <c r="A6" s="1"/>
      <c r="B6" s="6"/>
      <c r="C6" s="6"/>
      <c r="D6" s="6"/>
      <c r="E6" s="14"/>
      <c r="F6" s="17"/>
    </row>
    <row r="7" spans="1:6" ht="12.75">
      <c r="A7" s="1" t="s">
        <v>31</v>
      </c>
      <c r="B7" s="6">
        <f>SUM(B8+B9)</f>
        <v>90042000</v>
      </c>
      <c r="C7" s="6">
        <f>SUM(C8+C9)</f>
        <v>96490100</v>
      </c>
      <c r="D7" s="6">
        <f>SUM(D8+D9)</f>
        <v>96332968.88</v>
      </c>
      <c r="E7" s="14"/>
      <c r="F7" s="17">
        <f>SUM(D7/C7*100)</f>
        <v>99.8371531172628</v>
      </c>
    </row>
    <row r="8" spans="1:6" ht="12.75">
      <c r="A8" s="2" t="s">
        <v>33</v>
      </c>
      <c r="B8" s="5">
        <v>18062000</v>
      </c>
      <c r="C8" s="5">
        <v>17300000</v>
      </c>
      <c r="D8" s="5">
        <v>17294660.5</v>
      </c>
      <c r="E8" s="14"/>
      <c r="F8" s="17">
        <f>SUM(D8/C8*100)</f>
        <v>99.9691358381503</v>
      </c>
    </row>
    <row r="9" spans="1:6" ht="12.75">
      <c r="A9" s="7" t="s">
        <v>53</v>
      </c>
      <c r="B9" s="8">
        <v>71980000</v>
      </c>
      <c r="C9" s="8">
        <v>79190100</v>
      </c>
      <c r="D9" s="8">
        <v>79038308.38</v>
      </c>
      <c r="E9" s="14"/>
      <c r="F9" s="17">
        <f>SUM(D9/C9*100)</f>
        <v>99.80831995413567</v>
      </c>
    </row>
    <row r="10" spans="1:6" ht="12.75">
      <c r="A10" s="7"/>
      <c r="B10" s="8"/>
      <c r="C10" s="8"/>
      <c r="D10" s="8"/>
      <c r="E10" s="14"/>
      <c r="F10" s="17"/>
    </row>
    <row r="11" spans="1:6" ht="12.75">
      <c r="A11" s="7"/>
      <c r="B11" s="8"/>
      <c r="C11" s="8"/>
      <c r="D11" s="8"/>
      <c r="E11" s="14"/>
      <c r="F11" s="17"/>
    </row>
    <row r="12" spans="1:6" ht="12.75">
      <c r="A12" s="9" t="s">
        <v>4</v>
      </c>
      <c r="B12" s="10">
        <v>250000</v>
      </c>
      <c r="C12" s="10">
        <v>250000</v>
      </c>
      <c r="D12" s="10">
        <v>63276.5</v>
      </c>
      <c r="E12" s="14"/>
      <c r="F12" s="17">
        <f>SUM(D12/C12*100)</f>
        <v>25.3106</v>
      </c>
    </row>
    <row r="13" spans="1:6" ht="12.75">
      <c r="A13" s="9"/>
      <c r="B13" s="10"/>
      <c r="C13" s="10"/>
      <c r="D13" s="10"/>
      <c r="E13" s="14"/>
      <c r="F13" s="17"/>
    </row>
    <row r="14" spans="1:6" ht="12.75">
      <c r="A14" s="7"/>
      <c r="B14" s="8"/>
      <c r="C14" s="8"/>
      <c r="D14" s="8"/>
      <c r="E14" s="14"/>
      <c r="F14" s="17"/>
    </row>
    <row r="15" spans="1:6" ht="12.75">
      <c r="A15" s="1" t="s">
        <v>30</v>
      </c>
      <c r="B15" s="6">
        <f>SUM(B16+B17+B18+B19+B20)</f>
        <v>40531000</v>
      </c>
      <c r="C15" s="6">
        <f>SUM(C16+C17+C18+C19+C20)</f>
        <v>46514626</v>
      </c>
      <c r="D15" s="6">
        <f>SUM(D16+D17+D18+D19+D20)</f>
        <v>46465621</v>
      </c>
      <c r="E15" s="14"/>
      <c r="F15" s="17">
        <f aca="true" t="shared" si="0" ref="F15:F20">SUM(D15/C15*100)</f>
        <v>99.89464604101084</v>
      </c>
    </row>
    <row r="16" spans="1:6" ht="12.75">
      <c r="A16" s="1" t="s">
        <v>34</v>
      </c>
      <c r="B16" s="5">
        <v>26091500</v>
      </c>
      <c r="C16" s="5">
        <v>31872361.92</v>
      </c>
      <c r="D16" s="18">
        <v>31857193.82</v>
      </c>
      <c r="E16" s="14"/>
      <c r="F16" s="17">
        <f t="shared" si="0"/>
        <v>99.95240986520524</v>
      </c>
    </row>
    <row r="17" spans="1:6" ht="12.75">
      <c r="A17" s="1" t="s">
        <v>49</v>
      </c>
      <c r="B17" s="5">
        <v>10600000</v>
      </c>
      <c r="C17" s="5">
        <v>11001011.18</v>
      </c>
      <c r="D17" s="5">
        <v>11001011.18</v>
      </c>
      <c r="E17" s="14"/>
      <c r="F17" s="17">
        <f t="shared" si="0"/>
        <v>100</v>
      </c>
    </row>
    <row r="18" spans="1:6" ht="12.75">
      <c r="A18" s="2" t="s">
        <v>50</v>
      </c>
      <c r="B18" s="5">
        <v>2260500</v>
      </c>
      <c r="C18" s="5">
        <v>2270500</v>
      </c>
      <c r="D18" s="5">
        <v>2270500</v>
      </c>
      <c r="E18" s="14"/>
      <c r="F18" s="17">
        <f t="shared" si="0"/>
        <v>100</v>
      </c>
    </row>
    <row r="19" spans="1:6" ht="12.75">
      <c r="A19" s="2" t="s">
        <v>51</v>
      </c>
      <c r="B19" s="5">
        <v>700000</v>
      </c>
      <c r="C19" s="5">
        <v>731000</v>
      </c>
      <c r="D19" s="5">
        <v>731000</v>
      </c>
      <c r="E19" s="14"/>
      <c r="F19" s="17">
        <f t="shared" si="0"/>
        <v>100</v>
      </c>
    </row>
    <row r="20" spans="1:6" ht="12.75">
      <c r="A20" s="2" t="s">
        <v>52</v>
      </c>
      <c r="B20" s="5">
        <v>879000</v>
      </c>
      <c r="C20" s="5">
        <v>639752.9</v>
      </c>
      <c r="D20" s="5">
        <v>605916</v>
      </c>
      <c r="E20" s="14"/>
      <c r="F20" s="17">
        <f t="shared" si="0"/>
        <v>94.71094230287976</v>
      </c>
    </row>
    <row r="21" spans="1:6" ht="12.75">
      <c r="A21" s="2"/>
      <c r="B21" s="5"/>
      <c r="C21" s="5"/>
      <c r="D21" s="5"/>
      <c r="E21" s="14"/>
      <c r="F21" s="17"/>
    </row>
    <row r="22" spans="1:6" ht="12.75">
      <c r="A22" s="2"/>
      <c r="B22" s="5"/>
      <c r="C22" s="5"/>
      <c r="D22" s="2"/>
      <c r="E22" s="14"/>
      <c r="F22" s="17"/>
    </row>
    <row r="23" spans="1:6" ht="12.75">
      <c r="A23" s="1" t="s">
        <v>5</v>
      </c>
      <c r="B23" s="6">
        <f>SUM(B24+B25+B26+B27+B28+B29)</f>
        <v>6914506</v>
      </c>
      <c r="C23" s="6">
        <f>SUM(C24+C25+C26+C27+C28+C29)</f>
        <v>6914506</v>
      </c>
      <c r="D23" s="6">
        <f>SUM(D24+D25+D26+D27+D28+D29)</f>
        <v>6830357.02</v>
      </c>
      <c r="E23" s="14"/>
      <c r="F23" s="17">
        <f aca="true" t="shared" si="1" ref="F23:F29">SUM(D23/C23*100)</f>
        <v>98.78300807028006</v>
      </c>
    </row>
    <row r="24" spans="1:6" ht="12.75">
      <c r="A24" s="2" t="s">
        <v>35</v>
      </c>
      <c r="B24" s="5">
        <v>1829410</v>
      </c>
      <c r="C24" s="5">
        <v>1834410</v>
      </c>
      <c r="D24" s="5">
        <v>1761761.02</v>
      </c>
      <c r="E24" s="14"/>
      <c r="F24" s="17">
        <f t="shared" si="1"/>
        <v>96.0396541667348</v>
      </c>
    </row>
    <row r="25" spans="1:6" ht="12.75">
      <c r="A25" s="2" t="s">
        <v>54</v>
      </c>
      <c r="B25" s="5">
        <v>4518596</v>
      </c>
      <c r="C25" s="5">
        <v>4518596</v>
      </c>
      <c r="D25" s="5">
        <v>4518596</v>
      </c>
      <c r="E25" s="14"/>
      <c r="F25" s="17">
        <f t="shared" si="1"/>
        <v>100</v>
      </c>
    </row>
    <row r="26" spans="1:6" ht="12.75">
      <c r="A26" s="2" t="s">
        <v>55</v>
      </c>
      <c r="B26" s="5">
        <v>11500</v>
      </c>
      <c r="C26" s="5">
        <v>11500</v>
      </c>
      <c r="D26" s="18">
        <v>0</v>
      </c>
      <c r="E26" s="14"/>
      <c r="F26" s="17">
        <f t="shared" si="1"/>
        <v>0</v>
      </c>
    </row>
    <row r="27" spans="1:6" ht="12.75">
      <c r="A27" s="2" t="s">
        <v>56</v>
      </c>
      <c r="B27" s="5">
        <v>200000</v>
      </c>
      <c r="C27" s="5">
        <v>200000</v>
      </c>
      <c r="D27" s="5">
        <v>200000</v>
      </c>
      <c r="E27" s="14"/>
      <c r="F27" s="17">
        <f t="shared" si="1"/>
        <v>100</v>
      </c>
    </row>
    <row r="28" spans="1:6" ht="12.75">
      <c r="A28" s="2" t="s">
        <v>57</v>
      </c>
      <c r="B28" s="5">
        <v>55000</v>
      </c>
      <c r="C28" s="5">
        <v>50000</v>
      </c>
      <c r="D28" s="5">
        <v>50000</v>
      </c>
      <c r="E28" s="14"/>
      <c r="F28" s="17">
        <f t="shared" si="1"/>
        <v>100</v>
      </c>
    </row>
    <row r="29" spans="1:6" ht="12.75">
      <c r="A29" s="2" t="s">
        <v>58</v>
      </c>
      <c r="B29" s="5">
        <v>300000</v>
      </c>
      <c r="C29" s="5">
        <v>300000</v>
      </c>
      <c r="D29" s="5">
        <v>300000</v>
      </c>
      <c r="E29" s="14"/>
      <c r="F29" s="17">
        <f t="shared" si="1"/>
        <v>100</v>
      </c>
    </row>
    <row r="30" spans="1:6" ht="12.75">
      <c r="A30" s="2"/>
      <c r="B30" s="5"/>
      <c r="C30" s="5"/>
      <c r="D30" s="5"/>
      <c r="E30" s="14"/>
      <c r="F30" s="17"/>
    </row>
    <row r="31" spans="1:6" ht="12.75">
      <c r="A31" s="1" t="s">
        <v>32</v>
      </c>
      <c r="B31" s="6">
        <f>SUM(B32+B33+B34+B35+B36+B37+B38+B39+B40+B41+B42+B43+B44)</f>
        <v>66704905</v>
      </c>
      <c r="C31" s="6">
        <f>SUM(C44+C43+C42+C41+C40+C39+C38+C37+C36+C35+C34+C33+C32)</f>
        <v>71089745</v>
      </c>
      <c r="D31" s="6">
        <f>SUM(D44+D43+D42+D41+D40+D39+D38+D37+D36+D35+D34+D33+D32)</f>
        <v>70101417.02</v>
      </c>
      <c r="E31" s="14"/>
      <c r="F31" s="17">
        <f>SUM(D31/C31*100)</f>
        <v>98.60974606112316</v>
      </c>
    </row>
    <row r="32" spans="1:6" ht="12.75">
      <c r="A32" s="2" t="s">
        <v>36</v>
      </c>
      <c r="B32" s="5">
        <v>18490000</v>
      </c>
      <c r="C32" s="5">
        <v>21014000</v>
      </c>
      <c r="D32" s="5">
        <v>21014000</v>
      </c>
      <c r="E32" s="14"/>
      <c r="F32" s="17">
        <f>SUM(D32/C32*100)</f>
        <v>100</v>
      </c>
    </row>
    <row r="33" spans="1:6" ht="12.75">
      <c r="A33" s="2" t="s">
        <v>21</v>
      </c>
      <c r="B33" s="5">
        <v>11660000</v>
      </c>
      <c r="C33" s="5">
        <v>13012500</v>
      </c>
      <c r="D33" s="5">
        <v>13012500</v>
      </c>
      <c r="E33" s="14"/>
      <c r="F33" s="17">
        <f aca="true" t="shared" si="2" ref="F33:F44">SUM(D33/C33*100)</f>
        <v>100</v>
      </c>
    </row>
    <row r="34" spans="1:6" ht="12.75">
      <c r="A34" s="2" t="s">
        <v>22</v>
      </c>
      <c r="B34" s="5">
        <v>2280000</v>
      </c>
      <c r="C34" s="5">
        <v>2310000</v>
      </c>
      <c r="D34" s="5">
        <v>2310000</v>
      </c>
      <c r="E34" s="14"/>
      <c r="F34" s="17">
        <f t="shared" si="2"/>
        <v>100</v>
      </c>
    </row>
    <row r="35" spans="1:6" ht="12.75">
      <c r="A35" s="2" t="s">
        <v>23</v>
      </c>
      <c r="B35" s="5">
        <v>15621700</v>
      </c>
      <c r="C35" s="5">
        <v>16188040</v>
      </c>
      <c r="D35" s="5">
        <v>16188040</v>
      </c>
      <c r="E35" s="14"/>
      <c r="F35" s="17">
        <f t="shared" si="2"/>
        <v>100</v>
      </c>
    </row>
    <row r="36" spans="1:6" ht="12.75">
      <c r="A36" s="2" t="s">
        <v>24</v>
      </c>
      <c r="B36" s="5">
        <v>1334529</v>
      </c>
      <c r="C36" s="5">
        <v>1934529</v>
      </c>
      <c r="D36" s="5">
        <v>1757337.15</v>
      </c>
      <c r="E36" s="14"/>
      <c r="F36" s="17">
        <f t="shared" si="2"/>
        <v>90.84056894468885</v>
      </c>
    </row>
    <row r="37" spans="1:6" ht="12.75">
      <c r="A37" s="2" t="s">
        <v>39</v>
      </c>
      <c r="B37" s="5">
        <v>914676</v>
      </c>
      <c r="C37" s="5">
        <v>879676</v>
      </c>
      <c r="D37" s="5">
        <v>781503.73</v>
      </c>
      <c r="E37" s="14"/>
      <c r="F37" s="17">
        <f t="shared" si="2"/>
        <v>88.83995130025146</v>
      </c>
    </row>
    <row r="38" spans="1:6" ht="12.75">
      <c r="A38" s="2" t="s">
        <v>37</v>
      </c>
      <c r="B38" s="5">
        <v>861000</v>
      </c>
      <c r="C38" s="5">
        <v>591000</v>
      </c>
      <c r="D38" s="5">
        <v>392956.9</v>
      </c>
      <c r="E38" s="14"/>
      <c r="F38" s="17">
        <f t="shared" si="2"/>
        <v>66.49016920473774</v>
      </c>
    </row>
    <row r="39" spans="1:6" ht="12.75">
      <c r="A39" s="2" t="s">
        <v>40</v>
      </c>
      <c r="B39" s="5">
        <v>1610000</v>
      </c>
      <c r="C39" s="5">
        <v>1742000</v>
      </c>
      <c r="D39" s="18">
        <v>1704043</v>
      </c>
      <c r="E39" s="14"/>
      <c r="F39" s="17">
        <f t="shared" si="2"/>
        <v>97.82106773823192</v>
      </c>
    </row>
    <row r="40" spans="1:6" ht="12.75">
      <c r="A40" s="2" t="s">
        <v>41</v>
      </c>
      <c r="B40" s="5">
        <v>1610000</v>
      </c>
      <c r="C40" s="5">
        <v>1644000</v>
      </c>
      <c r="D40" s="18">
        <v>1491999</v>
      </c>
      <c r="E40" s="14"/>
      <c r="F40" s="17">
        <f t="shared" si="2"/>
        <v>90.75419708029197</v>
      </c>
    </row>
    <row r="41" spans="1:6" ht="12.75">
      <c r="A41" s="2" t="s">
        <v>42</v>
      </c>
      <c r="B41" s="5">
        <v>2523000</v>
      </c>
      <c r="C41" s="5">
        <v>1634000</v>
      </c>
      <c r="D41" s="5">
        <v>1364037.24</v>
      </c>
      <c r="E41" s="14"/>
      <c r="F41" s="17">
        <f t="shared" si="2"/>
        <v>83.47841126070992</v>
      </c>
    </row>
    <row r="42" spans="1:6" ht="12.75">
      <c r="A42" s="2" t="s">
        <v>43</v>
      </c>
      <c r="B42" s="5">
        <v>9500000</v>
      </c>
      <c r="C42" s="5">
        <v>9750000</v>
      </c>
      <c r="D42" s="5">
        <v>9750000</v>
      </c>
      <c r="E42" s="14"/>
      <c r="F42" s="17">
        <f t="shared" si="2"/>
        <v>100</v>
      </c>
    </row>
    <row r="43" spans="1:6" ht="12.75">
      <c r="A43" s="31" t="s">
        <v>59</v>
      </c>
      <c r="B43" s="5">
        <v>300000</v>
      </c>
      <c r="C43" s="5">
        <v>240000</v>
      </c>
      <c r="D43" s="5">
        <v>185000</v>
      </c>
      <c r="E43" s="14"/>
      <c r="F43" s="17">
        <f t="shared" si="2"/>
        <v>77.08333333333334</v>
      </c>
    </row>
    <row r="44" spans="1:6" ht="12.75">
      <c r="A44" s="31" t="s">
        <v>60</v>
      </c>
      <c r="B44" s="5">
        <v>0</v>
      </c>
      <c r="C44" s="5">
        <v>150000</v>
      </c>
      <c r="D44" s="5">
        <v>150000</v>
      </c>
      <c r="E44" s="14"/>
      <c r="F44" s="17">
        <f t="shared" si="2"/>
        <v>100</v>
      </c>
    </row>
    <row r="45" spans="1:6" ht="12.75">
      <c r="A45" s="2"/>
      <c r="B45" s="5"/>
      <c r="C45" s="5"/>
      <c r="D45" s="5"/>
      <c r="E45" s="14"/>
      <c r="F45" s="17"/>
    </row>
    <row r="46" spans="1:6" ht="12.75">
      <c r="A46" s="2"/>
      <c r="B46" s="5"/>
      <c r="C46" s="5"/>
      <c r="D46" s="5"/>
      <c r="E46" s="14"/>
      <c r="F46" s="17"/>
    </row>
    <row r="47" spans="1:6" ht="12.75">
      <c r="A47" s="1" t="s">
        <v>6</v>
      </c>
      <c r="B47" s="6">
        <v>18720000</v>
      </c>
      <c r="C47" s="6">
        <v>19840000</v>
      </c>
      <c r="D47" s="6">
        <v>19673893.38</v>
      </c>
      <c r="E47" s="14"/>
      <c r="F47" s="17">
        <f>SUM(D47/C47*100)</f>
        <v>99.16276905241935</v>
      </c>
    </row>
    <row r="48" spans="1:6" ht="12.75">
      <c r="A48" s="1"/>
      <c r="B48" s="6"/>
      <c r="C48" s="6"/>
      <c r="D48" s="6"/>
      <c r="E48" s="14"/>
      <c r="F48" s="17"/>
    </row>
    <row r="49" spans="1:6" ht="12.75">
      <c r="A49" s="1"/>
      <c r="B49" s="6"/>
      <c r="C49" s="6"/>
      <c r="D49" s="6"/>
      <c r="E49" s="14"/>
      <c r="F49" s="17"/>
    </row>
    <row r="50" spans="1:6" ht="12.75">
      <c r="A50" s="1" t="s">
        <v>7</v>
      </c>
      <c r="B50" s="6">
        <v>2976500</v>
      </c>
      <c r="C50" s="6">
        <v>3086182</v>
      </c>
      <c r="D50" s="6">
        <v>3004322.78</v>
      </c>
      <c r="E50" s="14"/>
      <c r="F50" s="17">
        <f>SUM(D50/C50*100)</f>
        <v>97.34755694900689</v>
      </c>
    </row>
    <row r="51" spans="1:6" ht="12.75">
      <c r="A51" s="1"/>
      <c r="B51" s="6"/>
      <c r="C51" s="6"/>
      <c r="D51" s="6"/>
      <c r="E51" s="14"/>
      <c r="F51" s="17"/>
    </row>
    <row r="52" spans="1:6" ht="12.75">
      <c r="A52" s="1"/>
      <c r="B52" s="6"/>
      <c r="C52" s="6"/>
      <c r="D52" s="6"/>
      <c r="E52" s="14"/>
      <c r="F52" s="17"/>
    </row>
    <row r="53" spans="1:6" ht="12.75">
      <c r="A53" s="1" t="s">
        <v>8</v>
      </c>
      <c r="B53" s="6">
        <f>SUM(B54+B55+B56+B57+B58)</f>
        <v>112914573.47</v>
      </c>
      <c r="C53" s="24">
        <f>SUM(C55+C58+C57+C56+C54)</f>
        <v>110202269.47</v>
      </c>
      <c r="D53" s="6">
        <f>SUM(D55+D58+D57+D56+D54)</f>
        <v>105457070.75</v>
      </c>
      <c r="E53" s="14"/>
      <c r="F53" s="17">
        <f aca="true" t="shared" si="3" ref="F53:F58">SUM(D53/C53*100)</f>
        <v>95.69410072694396</v>
      </c>
    </row>
    <row r="54" spans="1:6" ht="12.75">
      <c r="A54" s="2" t="s">
        <v>38</v>
      </c>
      <c r="B54" s="5">
        <v>105097573.47</v>
      </c>
      <c r="C54" s="5">
        <v>101740569.47</v>
      </c>
      <c r="D54" s="5">
        <v>97595837.4</v>
      </c>
      <c r="E54" s="14"/>
      <c r="F54" s="17">
        <f t="shared" si="3"/>
        <v>95.9261756725058</v>
      </c>
    </row>
    <row r="55" spans="1:6" ht="12.75">
      <c r="A55" s="2" t="s">
        <v>74</v>
      </c>
      <c r="B55" s="5">
        <v>3831000</v>
      </c>
      <c r="C55" s="5">
        <v>3761000</v>
      </c>
      <c r="D55" s="5">
        <v>3646281.87</v>
      </c>
      <c r="E55" s="14"/>
      <c r="F55" s="17">
        <f t="shared" si="3"/>
        <v>96.9497971284233</v>
      </c>
    </row>
    <row r="56" spans="1:6" ht="12.75">
      <c r="A56" s="2" t="s">
        <v>75</v>
      </c>
      <c r="B56" s="5">
        <v>2550000</v>
      </c>
      <c r="C56" s="5">
        <v>3264700</v>
      </c>
      <c r="D56" s="5">
        <v>3132285.22</v>
      </c>
      <c r="E56" s="14"/>
      <c r="F56" s="17">
        <f t="shared" si="3"/>
        <v>95.94404447575582</v>
      </c>
    </row>
    <row r="57" spans="1:6" ht="12.75">
      <c r="A57" s="2" t="s">
        <v>76</v>
      </c>
      <c r="B57" s="5">
        <v>250000</v>
      </c>
      <c r="C57" s="5">
        <v>250000</v>
      </c>
      <c r="D57" s="5">
        <v>98838</v>
      </c>
      <c r="E57" s="14"/>
      <c r="F57" s="17">
        <f t="shared" si="3"/>
        <v>39.535199999999996</v>
      </c>
    </row>
    <row r="58" spans="1:6" ht="12.75">
      <c r="A58" s="2" t="s">
        <v>77</v>
      </c>
      <c r="B58" s="5">
        <v>1186000</v>
      </c>
      <c r="C58" s="5">
        <v>1186000</v>
      </c>
      <c r="D58" s="5">
        <v>983828.26</v>
      </c>
      <c r="E58" s="14"/>
      <c r="F58" s="17">
        <f t="shared" si="3"/>
        <v>82.95347892074199</v>
      </c>
    </row>
    <row r="59" spans="1:6" ht="12.75">
      <c r="A59" s="2"/>
      <c r="B59" s="5"/>
      <c r="C59" s="5"/>
      <c r="D59" s="5"/>
      <c r="E59" s="14"/>
      <c r="F59" s="17"/>
    </row>
    <row r="60" spans="1:6" ht="12.75">
      <c r="A60" s="2"/>
      <c r="B60" s="5"/>
      <c r="C60" s="5"/>
      <c r="D60" s="5"/>
      <c r="E60" s="14"/>
      <c r="F60" s="17"/>
    </row>
    <row r="61" spans="1:6" ht="12.75">
      <c r="A61" s="1" t="s">
        <v>9</v>
      </c>
      <c r="B61" s="6">
        <v>51551722.53</v>
      </c>
      <c r="C61" s="6">
        <v>51819454.53</v>
      </c>
      <c r="D61" s="6">
        <v>46576805.82</v>
      </c>
      <c r="E61" s="14"/>
      <c r="F61" s="17">
        <f>SUM(D61/C61*100)</f>
        <v>89.88285624086441</v>
      </c>
    </row>
    <row r="62" spans="1:6" ht="12.75">
      <c r="A62" s="1"/>
      <c r="B62" s="6"/>
      <c r="C62" s="6"/>
      <c r="D62" s="6"/>
      <c r="E62" s="14"/>
      <c r="F62" s="17"/>
    </row>
    <row r="63" spans="1:6" ht="12.75">
      <c r="A63" s="2"/>
      <c r="B63" s="5"/>
      <c r="C63" s="5"/>
      <c r="D63" s="5"/>
      <c r="E63" s="14"/>
      <c r="F63" s="17"/>
    </row>
    <row r="64" spans="1:6" ht="12.75">
      <c r="A64" s="1" t="s">
        <v>10</v>
      </c>
      <c r="B64" s="6">
        <v>8660000</v>
      </c>
      <c r="C64" s="6">
        <v>10245949</v>
      </c>
      <c r="D64" s="6">
        <v>10229108.69</v>
      </c>
      <c r="E64" s="14"/>
      <c r="F64" s="17">
        <f>SUM(D64/C64*100)</f>
        <v>99.83563933414074</v>
      </c>
    </row>
    <row r="65" spans="1:6" ht="12.75">
      <c r="A65" s="1"/>
      <c r="B65" s="6"/>
      <c r="C65" s="6"/>
      <c r="D65" s="6"/>
      <c r="E65" s="14"/>
      <c r="F65" s="17"/>
    </row>
    <row r="66" spans="1:6" ht="12.75">
      <c r="A66" s="1"/>
      <c r="B66" s="6"/>
      <c r="C66" s="6"/>
      <c r="D66" s="6"/>
      <c r="E66" s="14"/>
      <c r="F66" s="17"/>
    </row>
    <row r="67" spans="1:6" ht="12.75">
      <c r="A67" s="1" t="s">
        <v>11</v>
      </c>
      <c r="B67" s="6">
        <v>1246000</v>
      </c>
      <c r="C67" s="6">
        <v>751000</v>
      </c>
      <c r="D67" s="6">
        <v>516052.6</v>
      </c>
      <c r="E67" s="14"/>
      <c r="F67" s="17">
        <f>SUM(D67/C67*100)</f>
        <v>68.71539280958721</v>
      </c>
    </row>
    <row r="68" spans="1:6" ht="12.75">
      <c r="A68" s="1"/>
      <c r="B68" s="6"/>
      <c r="C68" s="6"/>
      <c r="D68" s="6"/>
      <c r="E68" s="14"/>
      <c r="F68" s="17"/>
    </row>
    <row r="69" spans="1:6" ht="12.75">
      <c r="A69" s="1"/>
      <c r="B69" s="6"/>
      <c r="C69" s="6"/>
      <c r="D69" s="6"/>
      <c r="E69" s="14"/>
      <c r="F69" s="17"/>
    </row>
    <row r="70" spans="1:6" ht="12.75">
      <c r="A70" s="1" t="s">
        <v>12</v>
      </c>
      <c r="B70" s="6">
        <v>1666000</v>
      </c>
      <c r="C70" s="6">
        <v>2913243</v>
      </c>
      <c r="D70" s="6">
        <v>2761528.6</v>
      </c>
      <c r="E70" s="14"/>
      <c r="F70" s="17">
        <f>SUM(D70/C70*100)</f>
        <v>94.79225042332548</v>
      </c>
    </row>
    <row r="71" spans="1:6" ht="12.75">
      <c r="A71" s="1"/>
      <c r="B71" s="6"/>
      <c r="C71" s="6"/>
      <c r="D71" s="6"/>
      <c r="E71" s="14"/>
      <c r="F71" s="17"/>
    </row>
    <row r="72" spans="1:6" ht="12.75">
      <c r="A72" s="1"/>
      <c r="B72" s="6"/>
      <c r="C72" s="6"/>
      <c r="D72" s="6"/>
      <c r="E72" s="14"/>
      <c r="F72" s="17"/>
    </row>
    <row r="73" spans="1:6" ht="12.75">
      <c r="A73" s="1" t="s">
        <v>13</v>
      </c>
      <c r="B73" s="6">
        <f>SUM(B74+B76+B77+B78+B79+B80+B81+B82+B83)</f>
        <v>117038844</v>
      </c>
      <c r="C73" s="6">
        <f>SUM(C74+C76+C77+C78+C79+C80+C81+C82+C83)</f>
        <v>135083906</v>
      </c>
      <c r="D73" s="6">
        <f>SUM(D74+D76+D77+D78+D79+D80+D81+D82+D83)</f>
        <v>126384001.66000001</v>
      </c>
      <c r="E73" s="14"/>
      <c r="F73" s="17">
        <f>SUM(D73/C73*100)</f>
        <v>93.55962927219473</v>
      </c>
    </row>
    <row r="74" spans="1:6" ht="12.75">
      <c r="A74" s="2" t="s">
        <v>44</v>
      </c>
      <c r="B74" s="5">
        <v>19000000</v>
      </c>
      <c r="C74" s="5">
        <v>19302400</v>
      </c>
      <c r="D74" s="18">
        <v>19302400</v>
      </c>
      <c r="E74" s="14"/>
      <c r="F74" s="17">
        <f>SUM(D74/C74*100)</f>
        <v>100</v>
      </c>
    </row>
    <row r="75" spans="1:6" ht="12.75">
      <c r="A75" s="26" t="s">
        <v>62</v>
      </c>
      <c r="B75" s="22"/>
      <c r="C75" s="30"/>
      <c r="D75" s="30"/>
      <c r="F75" s="28"/>
    </row>
    <row r="76" spans="1:6" ht="12.75">
      <c r="A76" s="25" t="s">
        <v>61</v>
      </c>
      <c r="B76" s="22">
        <v>48373112</v>
      </c>
      <c r="C76" s="27">
        <v>38393380</v>
      </c>
      <c r="D76" s="27">
        <v>32424193</v>
      </c>
      <c r="F76" s="29">
        <f>SUM(D76/C76*100)</f>
        <v>84.45256187394806</v>
      </c>
    </row>
    <row r="77" spans="1:6" ht="12.75">
      <c r="A77" s="2" t="s">
        <v>63</v>
      </c>
      <c r="B77" s="5">
        <v>43508006</v>
      </c>
      <c r="C77" s="5">
        <v>70878000</v>
      </c>
      <c r="D77" s="18">
        <v>69225000</v>
      </c>
      <c r="E77" s="14"/>
      <c r="F77" s="17">
        <f aca="true" t="shared" si="4" ref="F77:F83">SUM(D77/C77*100)</f>
        <v>97.6678235841869</v>
      </c>
    </row>
    <row r="78" spans="1:6" ht="12.75">
      <c r="A78" s="2" t="s">
        <v>64</v>
      </c>
      <c r="B78" s="5">
        <v>1131000</v>
      </c>
      <c r="C78" s="5">
        <v>1103800</v>
      </c>
      <c r="D78" s="18">
        <v>644622.68</v>
      </c>
      <c r="E78" s="14"/>
      <c r="F78" s="17">
        <f t="shared" si="4"/>
        <v>58.400315274506255</v>
      </c>
    </row>
    <row r="79" spans="1:6" ht="12.75">
      <c r="A79" s="2" t="s">
        <v>65</v>
      </c>
      <c r="B79" s="5">
        <v>3349000</v>
      </c>
      <c r="C79" s="5">
        <v>3547900</v>
      </c>
      <c r="D79" s="18">
        <v>3378682.89</v>
      </c>
      <c r="E79" s="14"/>
      <c r="F79" s="17">
        <f t="shared" si="4"/>
        <v>95.2304994503791</v>
      </c>
    </row>
    <row r="80" spans="1:6" ht="12.75">
      <c r="A80" s="2" t="s">
        <v>66</v>
      </c>
      <c r="B80" s="5">
        <v>35000</v>
      </c>
      <c r="C80" s="5">
        <v>64200</v>
      </c>
      <c r="D80" s="18">
        <v>39013.87</v>
      </c>
      <c r="E80" s="14"/>
      <c r="F80" s="17">
        <f t="shared" si="4"/>
        <v>60.769267912772584</v>
      </c>
    </row>
    <row r="81" spans="1:6" ht="12.75">
      <c r="A81" s="2" t="s">
        <v>67</v>
      </c>
      <c r="B81" s="5">
        <v>685000</v>
      </c>
      <c r="C81" s="5">
        <v>765000</v>
      </c>
      <c r="D81" s="18">
        <v>759142.5</v>
      </c>
      <c r="E81" s="14"/>
      <c r="F81" s="17">
        <f t="shared" si="4"/>
        <v>99.2343137254902</v>
      </c>
    </row>
    <row r="82" spans="1:6" ht="12.75">
      <c r="A82" s="2" t="s">
        <v>68</v>
      </c>
      <c r="B82" s="5">
        <v>274026</v>
      </c>
      <c r="C82" s="5">
        <v>274026</v>
      </c>
      <c r="D82" s="18">
        <v>258544.5</v>
      </c>
      <c r="E82" s="14"/>
      <c r="F82" s="17">
        <f t="shared" si="4"/>
        <v>94.35035361608023</v>
      </c>
    </row>
    <row r="83" spans="1:6" ht="12.75">
      <c r="A83" s="2" t="s">
        <v>69</v>
      </c>
      <c r="B83" s="5">
        <v>683700</v>
      </c>
      <c r="C83" s="5">
        <v>755200</v>
      </c>
      <c r="D83" s="18">
        <v>352402.22</v>
      </c>
      <c r="E83" s="14"/>
      <c r="F83" s="17">
        <f t="shared" si="4"/>
        <v>46.66342955508474</v>
      </c>
    </row>
    <row r="84" spans="1:6" ht="12.75">
      <c r="A84" s="2"/>
      <c r="B84" s="5"/>
      <c r="E84" s="14"/>
      <c r="F84" s="17"/>
    </row>
    <row r="85" spans="1:6" ht="12.75">
      <c r="A85" s="1"/>
      <c r="B85" s="5"/>
      <c r="C85" s="5"/>
      <c r="D85" s="18"/>
      <c r="E85" s="14"/>
      <c r="F85" s="17"/>
    </row>
    <row r="86" spans="1:6" ht="12.75">
      <c r="A86" s="1" t="s">
        <v>14</v>
      </c>
      <c r="B86" s="6">
        <v>10531500</v>
      </c>
      <c r="C86" s="6">
        <v>10531500</v>
      </c>
      <c r="D86" s="6">
        <v>10168855.4</v>
      </c>
      <c r="E86" s="14"/>
      <c r="F86" s="17">
        <f>SUM(D86/C86*100)</f>
        <v>96.55657218819732</v>
      </c>
    </row>
    <row r="87" spans="1:6" ht="12.75">
      <c r="A87" s="1"/>
      <c r="B87" s="6"/>
      <c r="C87" s="6"/>
      <c r="D87" s="6"/>
      <c r="E87" s="14"/>
      <c r="F87" s="17"/>
    </row>
    <row r="88" spans="1:6" ht="12.75">
      <c r="A88" s="2"/>
      <c r="B88" s="5"/>
      <c r="C88" s="5"/>
      <c r="D88" s="5"/>
      <c r="E88" s="14"/>
      <c r="F88" s="17"/>
    </row>
    <row r="89" spans="1:6" ht="12.75">
      <c r="A89" s="1" t="s">
        <v>45</v>
      </c>
      <c r="B89" s="6">
        <v>1861200</v>
      </c>
      <c r="C89" s="6">
        <v>850200</v>
      </c>
      <c r="D89" s="6">
        <v>687786.1</v>
      </c>
      <c r="E89" s="14"/>
      <c r="F89" s="17">
        <f>SUM(D89/C89*100)</f>
        <v>80.89697718183957</v>
      </c>
    </row>
    <row r="90" spans="1:6" ht="12.75">
      <c r="A90" s="1"/>
      <c r="B90" s="6"/>
      <c r="C90" s="6"/>
      <c r="D90" s="6"/>
      <c r="E90" s="14"/>
      <c r="F90" s="17"/>
    </row>
    <row r="91" spans="1:6" ht="12.75">
      <c r="A91" s="2"/>
      <c r="B91" s="5"/>
      <c r="C91" s="5"/>
      <c r="D91" s="5"/>
      <c r="E91" s="14"/>
      <c r="F91" s="17"/>
    </row>
    <row r="92" spans="1:6" ht="12.75">
      <c r="A92" s="1" t="s">
        <v>15</v>
      </c>
      <c r="B92" s="6">
        <v>80000</v>
      </c>
      <c r="C92" s="6">
        <v>37975</v>
      </c>
      <c r="D92" s="6">
        <v>17903.4</v>
      </c>
      <c r="E92" s="14"/>
      <c r="F92" s="17">
        <f>SUM(D92/C92*100)</f>
        <v>47.14522712310731</v>
      </c>
    </row>
    <row r="93" spans="1:6" ht="12.75">
      <c r="A93" s="1"/>
      <c r="B93" s="6"/>
      <c r="C93" s="6"/>
      <c r="D93" s="6"/>
      <c r="E93" s="14"/>
      <c r="F93" s="17"/>
    </row>
    <row r="94" spans="1:6" ht="12.75">
      <c r="A94" s="1"/>
      <c r="B94" s="6"/>
      <c r="C94" s="6"/>
      <c r="D94" s="6"/>
      <c r="E94" s="14"/>
      <c r="F94" s="17"/>
    </row>
    <row r="95" spans="1:6" ht="12.75">
      <c r="A95" s="1" t="s">
        <v>46</v>
      </c>
      <c r="B95" s="6">
        <v>58668000</v>
      </c>
      <c r="C95" s="6">
        <v>59980174</v>
      </c>
      <c r="D95" s="6">
        <v>59980174</v>
      </c>
      <c r="E95" s="14"/>
      <c r="F95" s="17">
        <f>SUM(D95/C95*100)</f>
        <v>100</v>
      </c>
    </row>
    <row r="96" spans="1:6" ht="12.75">
      <c r="A96" s="1"/>
      <c r="B96" s="6"/>
      <c r="C96" s="6"/>
      <c r="D96" s="6"/>
      <c r="E96" s="14"/>
      <c r="F96" s="17"/>
    </row>
    <row r="97" spans="1:6" ht="12.75">
      <c r="A97" s="2"/>
      <c r="B97" s="5"/>
      <c r="C97" s="5"/>
      <c r="D97" s="5"/>
      <c r="E97" s="14"/>
      <c r="F97" s="17"/>
    </row>
    <row r="98" spans="1:6" ht="12.75">
      <c r="A98" s="1" t="s">
        <v>16</v>
      </c>
      <c r="B98" s="6">
        <v>188574680</v>
      </c>
      <c r="C98" s="6">
        <v>207142155.51</v>
      </c>
      <c r="D98" s="6">
        <v>194925798.63</v>
      </c>
      <c r="E98" s="14"/>
      <c r="F98" s="17">
        <f>SUM(D98/C98*100)</f>
        <v>94.10242842654486</v>
      </c>
    </row>
    <row r="99" spans="1:6" ht="12.75">
      <c r="A99" s="2"/>
      <c r="B99" s="5"/>
      <c r="C99" s="5"/>
      <c r="D99" s="5"/>
      <c r="E99" s="14"/>
      <c r="F99" s="17"/>
    </row>
    <row r="100" spans="1:6" ht="12.75">
      <c r="A100" s="2" t="s">
        <v>20</v>
      </c>
      <c r="B100" s="5"/>
      <c r="C100" s="5"/>
      <c r="D100" s="5"/>
      <c r="E100" s="14"/>
      <c r="F100" s="17"/>
    </row>
    <row r="101" spans="1:6" ht="12.75">
      <c r="A101" s="1" t="s">
        <v>17</v>
      </c>
      <c r="B101" s="6">
        <f>SUM(B102+B103+B104+B105+B106)</f>
        <v>19689730</v>
      </c>
      <c r="C101" s="6">
        <f>SUM(C102+C103+C104+C105+C106)</f>
        <v>23689049</v>
      </c>
      <c r="D101" s="6">
        <f>SUM(D102+D103+D104+D105+D106)</f>
        <v>22683138.669999998</v>
      </c>
      <c r="E101" s="14"/>
      <c r="F101" s="17">
        <f aca="true" t="shared" si="5" ref="F101:F106">SUM(D101/C101*100)</f>
        <v>95.75369053438996</v>
      </c>
    </row>
    <row r="102" spans="1:6" ht="12.75">
      <c r="A102" s="2" t="s">
        <v>47</v>
      </c>
      <c r="B102" s="5">
        <v>3020000</v>
      </c>
      <c r="C102" s="5">
        <v>2460000</v>
      </c>
      <c r="D102" s="5">
        <v>2299888.01</v>
      </c>
      <c r="E102" s="14"/>
      <c r="F102" s="17">
        <f t="shared" si="5"/>
        <v>93.49138252032519</v>
      </c>
    </row>
    <row r="103" spans="1:6" ht="12.75">
      <c r="A103" s="2" t="s">
        <v>70</v>
      </c>
      <c r="B103" s="5">
        <v>50000</v>
      </c>
      <c r="C103" s="5">
        <v>50000</v>
      </c>
      <c r="D103" s="5">
        <v>47922</v>
      </c>
      <c r="E103" s="14"/>
      <c r="F103" s="17">
        <f t="shared" si="5"/>
        <v>95.844</v>
      </c>
    </row>
    <row r="104" spans="1:6" ht="12.75">
      <c r="A104" s="2" t="s">
        <v>71</v>
      </c>
      <c r="B104" s="5">
        <v>10000000</v>
      </c>
      <c r="C104" s="5">
        <v>13509600</v>
      </c>
      <c r="D104" s="5">
        <v>13509600</v>
      </c>
      <c r="E104" s="14"/>
      <c r="F104" s="17">
        <f t="shared" si="5"/>
        <v>100</v>
      </c>
    </row>
    <row r="105" spans="1:6" ht="12.75">
      <c r="A105" s="2" t="s">
        <v>72</v>
      </c>
      <c r="B105" s="5">
        <v>2352730</v>
      </c>
      <c r="C105" s="5">
        <v>2352730</v>
      </c>
      <c r="D105" s="5">
        <v>2352730</v>
      </c>
      <c r="E105" s="14"/>
      <c r="F105" s="17">
        <f t="shared" si="5"/>
        <v>100</v>
      </c>
    </row>
    <row r="106" spans="1:6" ht="12.75">
      <c r="A106" s="2" t="s">
        <v>73</v>
      </c>
      <c r="B106" s="5">
        <v>4267000</v>
      </c>
      <c r="C106" s="5">
        <v>5316719</v>
      </c>
      <c r="D106" s="5">
        <v>4472998.66</v>
      </c>
      <c r="E106" s="14"/>
      <c r="F106" s="17">
        <f t="shared" si="5"/>
        <v>84.13080811681039</v>
      </c>
    </row>
    <row r="107" spans="1:6" ht="12.75">
      <c r="A107" s="2"/>
      <c r="B107" s="5"/>
      <c r="C107" s="5"/>
      <c r="D107" s="5"/>
      <c r="E107" s="14"/>
      <c r="F107" s="17"/>
    </row>
    <row r="108" spans="1:6" ht="12.75">
      <c r="A108" s="2"/>
      <c r="B108" s="5"/>
      <c r="C108" s="5"/>
      <c r="D108" s="5"/>
      <c r="E108" s="14"/>
      <c r="F108" s="17"/>
    </row>
    <row r="109" spans="1:6" ht="12.75">
      <c r="A109" s="1" t="s">
        <v>18</v>
      </c>
      <c r="B109" s="6">
        <f>SUM(B110+B111)</f>
        <v>23530000</v>
      </c>
      <c r="C109" s="6">
        <f>SUM(C110+C111)</f>
        <v>18381787</v>
      </c>
      <c r="D109" s="6">
        <f>SUM(D110+D111)</f>
        <v>16770739.07</v>
      </c>
      <c r="E109" s="14"/>
      <c r="F109" s="17">
        <f>SUM(D109/C109*100)</f>
        <v>91.23562943037041</v>
      </c>
    </row>
    <row r="110" spans="1:6" ht="12.75">
      <c r="A110" s="31" t="s">
        <v>48</v>
      </c>
      <c r="B110" s="5">
        <v>4068000</v>
      </c>
      <c r="C110" s="5">
        <v>4068000</v>
      </c>
      <c r="D110" s="5">
        <v>3641269.87</v>
      </c>
      <c r="E110" s="14"/>
      <c r="F110" s="17">
        <f>SUM(D110/C110*100)</f>
        <v>89.51007546705998</v>
      </c>
    </row>
    <row r="111" spans="1:6" ht="12.75">
      <c r="A111" s="31" t="s">
        <v>78</v>
      </c>
      <c r="B111" s="5">
        <v>19462000</v>
      </c>
      <c r="C111" s="5">
        <v>14313787</v>
      </c>
      <c r="D111" s="5">
        <v>13129469.2</v>
      </c>
      <c r="E111" s="14"/>
      <c r="F111" s="17">
        <f>SUM(D111/C111*100)</f>
        <v>91.72603448689016</v>
      </c>
    </row>
    <row r="112" spans="1:6" ht="12.75">
      <c r="A112" s="2"/>
      <c r="B112" s="5"/>
      <c r="C112" s="5"/>
      <c r="D112" s="5"/>
      <c r="E112" s="14"/>
      <c r="F112" s="17"/>
    </row>
    <row r="113" spans="1:6" ht="12.75">
      <c r="A113" s="2"/>
      <c r="B113" s="5"/>
      <c r="C113" s="5"/>
      <c r="D113" s="5"/>
      <c r="E113" s="14"/>
      <c r="F113" s="17"/>
    </row>
    <row r="114" spans="1:6" ht="12.75">
      <c r="A114" s="32" t="s">
        <v>25</v>
      </c>
      <c r="B114" s="33">
        <f>B109+B101+B98+B95+B92+B89+B86+B73+B70+B67+B64+B61+B53+B50+B47+B31+B23+B15+B12+B7+B4</f>
        <v>822151161</v>
      </c>
      <c r="C114" s="33">
        <f>C109+C101+C98+C95+C92+C89+C86+C73+C70+C67+C64+C61+C53+C50+C47+C31+C23+C15+C12+C7+C4</f>
        <v>876527451.51</v>
      </c>
      <c r="D114" s="33">
        <f>D109+D101+D98+D95+D92+D89+D86+D73+D70+D67+D64+D61+D53+D50+D47+D31+D23+D15+D12+D7+D4</f>
        <v>840344449.97</v>
      </c>
      <c r="E114" s="34"/>
      <c r="F114" s="17">
        <f>SUM(D114/C114*100)</f>
        <v>95.87200589352139</v>
      </c>
    </row>
    <row r="115" spans="1:6" ht="12.75">
      <c r="A115" s="7"/>
      <c r="B115" s="8"/>
      <c r="C115" s="8"/>
      <c r="D115" s="8"/>
      <c r="F115" s="15"/>
    </row>
    <row r="116" spans="1:6" ht="12.75">
      <c r="A116" s="2"/>
      <c r="B116" s="5"/>
      <c r="C116" s="5"/>
      <c r="D116" s="5"/>
      <c r="E116" s="2"/>
      <c r="F116" s="15"/>
    </row>
    <row r="117" spans="1:6" ht="12.75">
      <c r="A117" s="1" t="s">
        <v>28</v>
      </c>
      <c r="B117" s="5">
        <v>2880000</v>
      </c>
      <c r="C117" s="5">
        <v>2880000</v>
      </c>
      <c r="D117" s="5">
        <v>3017630</v>
      </c>
      <c r="E117" s="2"/>
      <c r="F117" s="15">
        <f>SUM(D117/C117*100)</f>
        <v>104.77881944444445</v>
      </c>
    </row>
    <row r="118" spans="1:6" ht="12.75">
      <c r="A118" s="1"/>
      <c r="B118" s="5"/>
      <c r="C118" s="5"/>
      <c r="D118" s="5"/>
      <c r="E118" s="2"/>
      <c r="F118" s="15"/>
    </row>
    <row r="119" spans="1:6" ht="12.75">
      <c r="A119" s="2"/>
      <c r="B119" s="5"/>
      <c r="C119" s="5"/>
      <c r="D119" s="5"/>
      <c r="E119" s="2"/>
      <c r="F119" s="15"/>
    </row>
    <row r="120" spans="1:6" ht="12.75">
      <c r="A120" s="1" t="s">
        <v>29</v>
      </c>
      <c r="B120" s="5">
        <v>6399490</v>
      </c>
      <c r="C120" s="5">
        <v>6399490</v>
      </c>
      <c r="D120" s="5">
        <v>1643356.7</v>
      </c>
      <c r="E120" s="2"/>
      <c r="F120" s="15">
        <f>SUM(D120/C120*100)</f>
        <v>25.679494772239664</v>
      </c>
    </row>
    <row r="121" spans="1:6" ht="12.75">
      <c r="A121" s="1"/>
      <c r="B121" s="5"/>
      <c r="C121" s="5"/>
      <c r="D121" s="22"/>
      <c r="E121" s="2"/>
      <c r="F121" s="15"/>
    </row>
    <row r="122" spans="1:6" ht="12.75">
      <c r="A122" s="2"/>
      <c r="B122" s="5"/>
      <c r="C122" s="5"/>
      <c r="D122" s="5"/>
      <c r="E122" s="2"/>
      <c r="F122" s="15"/>
    </row>
    <row r="123" spans="1:6" ht="12.75">
      <c r="A123" s="2" t="s">
        <v>26</v>
      </c>
      <c r="B123" s="5">
        <v>0</v>
      </c>
      <c r="C123" s="5">
        <v>0</v>
      </c>
      <c r="D123" s="5">
        <v>1939992.9</v>
      </c>
      <c r="E123" s="2"/>
      <c r="F123" s="15">
        <v>0</v>
      </c>
    </row>
    <row r="124" spans="1:6" ht="12.75">
      <c r="A124" s="2"/>
      <c r="B124" s="5"/>
      <c r="C124" s="5"/>
      <c r="D124" s="5"/>
      <c r="E124" s="2"/>
      <c r="F124" s="15"/>
    </row>
    <row r="125" spans="1:6" ht="12.75">
      <c r="A125" s="1"/>
      <c r="B125" s="6"/>
      <c r="C125" s="6"/>
      <c r="D125" s="6"/>
      <c r="E125" s="2"/>
      <c r="F125" s="17"/>
    </row>
    <row r="126" spans="1:6" ht="12.75">
      <c r="A126" s="1" t="s">
        <v>27</v>
      </c>
      <c r="B126" s="6">
        <f>SUM(B114:B125)</f>
        <v>831430651</v>
      </c>
      <c r="C126" s="6">
        <f>SUM(C114:C125)</f>
        <v>885806941.51</v>
      </c>
      <c r="D126" s="6">
        <f>SUM(D114:D125)</f>
        <v>846945429.57</v>
      </c>
      <c r="E126" s="2"/>
      <c r="F126" s="17">
        <f>SUM(D126/C126*100)</f>
        <v>95.61286888610803</v>
      </c>
    </row>
    <row r="127" spans="1:6" ht="12.75">
      <c r="A127" s="19"/>
      <c r="B127" s="20"/>
      <c r="C127" s="20"/>
      <c r="D127" s="20"/>
      <c r="E127" s="11"/>
      <c r="F127" s="21"/>
    </row>
    <row r="128" spans="2:4" ht="12.75">
      <c r="B128" s="12"/>
      <c r="C128" s="12"/>
      <c r="D128" s="12" t="s">
        <v>80</v>
      </c>
    </row>
    <row r="129" spans="1:4" ht="12.75">
      <c r="A129" s="11" t="s">
        <v>79</v>
      </c>
      <c r="B129" s="12"/>
      <c r="C129" s="12"/>
      <c r="D129" s="12" t="s">
        <v>81</v>
      </c>
    </row>
    <row r="130" spans="1:6" ht="12.75">
      <c r="A130" s="35"/>
      <c r="B130" s="35"/>
      <c r="C130" s="35"/>
      <c r="D130" s="35"/>
      <c r="E130" s="23"/>
      <c r="F130" s="23"/>
    </row>
    <row r="131" spans="1:4" ht="12.75">
      <c r="A131" s="35"/>
      <c r="B131" s="35"/>
      <c r="C131" s="35"/>
      <c r="D131" s="35"/>
    </row>
  </sheetData>
  <mergeCells count="2">
    <mergeCell ref="A131:D131"/>
    <mergeCell ref="A130:D130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 CE,Tučné"&amp;12Výsledky hospodaření MěÚ Příbram za rok 2007&amp;RVÝDAJE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Příbram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trckovama</cp:lastModifiedBy>
  <cp:lastPrinted>2008-04-22T10:43:12Z</cp:lastPrinted>
  <dcterms:created xsi:type="dcterms:W3CDTF">2001-04-13T06:06:16Z</dcterms:created>
  <dcterms:modified xsi:type="dcterms:W3CDTF">2008-05-22T07:17:12Z</dcterms:modified>
  <cp:category/>
  <cp:version/>
  <cp:contentType/>
  <cp:contentStatus/>
</cp:coreProperties>
</file>